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40" windowHeight="8580" activeTab="0"/>
  </bookViews>
  <sheets>
    <sheet name="Uygulamalar" sheetId="1" r:id="rId1"/>
  </sheets>
  <definedNames/>
  <calcPr fullCalcOnLoad="1"/>
</workbook>
</file>

<file path=xl/sharedStrings.xml><?xml version="1.0" encoding="utf-8"?>
<sst xmlns="http://schemas.openxmlformats.org/spreadsheetml/2006/main" count="104" uniqueCount="28">
  <si>
    <t>İÇMESUYU</t>
  </si>
  <si>
    <t>TARIM</t>
  </si>
  <si>
    <t>MERKEZ</t>
  </si>
  <si>
    <t>AYANCIK</t>
  </si>
  <si>
    <t>BOYABAT</t>
  </si>
  <si>
    <t>DİKMEN</t>
  </si>
  <si>
    <t>DURAĞAN</t>
  </si>
  <si>
    <t>ERFELEK</t>
  </si>
  <si>
    <t>GERZE</t>
  </si>
  <si>
    <t>SARAYDÜZÜ</t>
  </si>
  <si>
    <t>TÜRKELİ</t>
  </si>
  <si>
    <t>TOPLAM</t>
  </si>
  <si>
    <t>KANALİZASYON</t>
  </si>
  <si>
    <t>İLÇE ADI</t>
  </si>
  <si>
    <t>STABİLİZE
(Km)</t>
  </si>
  <si>
    <t>İÇMESUYU
(Ün.)</t>
  </si>
  <si>
    <t>SANAT 
YAPISI
(Ad.)</t>
  </si>
  <si>
    <t>KÖPRÜ
(Ad.)</t>
  </si>
  <si>
    <t>1.KAT ASF.
(Km.)</t>
  </si>
  <si>
    <t>2.KAT ASF.
(Km.)</t>
  </si>
  <si>
    <t>BETON 
YOL
(Km)</t>
  </si>
  <si>
    <t>TAŞ DUVAR
(m3)</t>
  </si>
  <si>
    <t>PARKE
YOL
(m2)</t>
  </si>
  <si>
    <t>GENEL TOPLAM</t>
  </si>
  <si>
    <t>KANALİZASYON
(Ad.)</t>
  </si>
  <si>
    <t>KÖPRÜ (Ad.)</t>
  </si>
  <si>
    <t>2005 - 2006 - 2007 - 2008 - 2009 - 2010 - 2011 - 2012 - 2013 - 2014 - 2015 - 2016 YILLARI KÖYDES UYGULAMALARI</t>
  </si>
  <si>
    <t>30.04.2017
Tarihi İtibariyle</t>
  </si>
</sst>
</file>

<file path=xl/styles.xml><?xml version="1.0" encoding="utf-8"?>
<styleSheet xmlns="http://schemas.openxmlformats.org/spreadsheetml/2006/main">
  <numFmts count="17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0.000"/>
  </numFmts>
  <fonts count="10">
    <font>
      <sz val="10"/>
      <name val="Arial Tur"/>
      <family val="0"/>
    </font>
    <font>
      <sz val="8"/>
      <name val="Arial Tur"/>
      <family val="0"/>
    </font>
    <font>
      <sz val="12"/>
      <name val="Arial Tur"/>
      <family val="0"/>
    </font>
    <font>
      <b/>
      <sz val="10"/>
      <name val="Arial Tur"/>
      <family val="0"/>
    </font>
    <font>
      <b/>
      <sz val="10"/>
      <color indexed="12"/>
      <name val="Arial Tur"/>
      <family val="0"/>
    </font>
    <font>
      <b/>
      <sz val="10"/>
      <color indexed="10"/>
      <name val="Arial Tur"/>
      <family val="0"/>
    </font>
    <font>
      <b/>
      <sz val="10"/>
      <color indexed="17"/>
      <name val="Arial Tur"/>
      <family val="0"/>
    </font>
    <font>
      <b/>
      <sz val="10"/>
      <color indexed="20"/>
      <name val="Arial Tur"/>
      <family val="0"/>
    </font>
    <font>
      <b/>
      <sz val="12"/>
      <name val="Arial Tur"/>
      <family val="0"/>
    </font>
    <font>
      <b/>
      <sz val="14"/>
      <name val="Arial Tur"/>
      <family val="0"/>
    </font>
  </fonts>
  <fills count="11">
    <fill>
      <patternFill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</fills>
  <borders count="42">
    <border>
      <left/>
      <right/>
      <top/>
      <bottom/>
      <diagonal/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 style="double">
        <color indexed="12"/>
      </left>
      <right>
        <color indexed="63"/>
      </right>
      <top style="thin"/>
      <bottom style="thin"/>
    </border>
    <border>
      <left style="double">
        <color indexed="12"/>
      </left>
      <right>
        <color indexed="63"/>
      </right>
      <top style="thin"/>
      <bottom>
        <color indexed="63"/>
      </bottom>
    </border>
    <border>
      <left style="double">
        <color indexed="12"/>
      </left>
      <right>
        <color indexed="63"/>
      </right>
      <top style="double">
        <color indexed="12"/>
      </top>
      <bottom style="double">
        <color indexed="12"/>
      </bottom>
    </border>
    <border>
      <left style="double">
        <color indexed="10"/>
      </left>
      <right style="thin"/>
      <top style="thin"/>
      <bottom style="double">
        <color indexed="12"/>
      </bottom>
    </border>
    <border>
      <left style="thin"/>
      <right style="thin"/>
      <top style="thin"/>
      <bottom style="double">
        <color indexed="12"/>
      </bottom>
    </border>
    <border>
      <left style="double">
        <color indexed="10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double">
        <color indexed="10"/>
      </right>
      <top>
        <color indexed="63"/>
      </top>
      <bottom style="thin"/>
    </border>
    <border>
      <left style="double">
        <color indexed="10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double">
        <color indexed="10"/>
      </right>
      <top style="thin"/>
      <bottom style="thin"/>
    </border>
    <border>
      <left style="double">
        <color indexed="10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double">
        <color indexed="10"/>
      </right>
      <top style="thin"/>
      <bottom>
        <color indexed="63"/>
      </bottom>
    </border>
    <border>
      <left style="double">
        <color indexed="10"/>
      </left>
      <right style="thin"/>
      <top style="double">
        <color indexed="12"/>
      </top>
      <bottom style="double">
        <color indexed="12"/>
      </bottom>
    </border>
    <border>
      <left style="thin"/>
      <right style="thin"/>
      <top style="double">
        <color indexed="12"/>
      </top>
      <bottom style="double">
        <color indexed="12"/>
      </bottom>
    </border>
    <border>
      <left>
        <color indexed="63"/>
      </left>
      <right style="double">
        <color indexed="10"/>
      </right>
      <top style="double">
        <color indexed="12"/>
      </top>
      <bottom style="double">
        <color indexed="12"/>
      </bottom>
    </border>
    <border>
      <left style="thin"/>
      <right style="double">
        <color indexed="10"/>
      </right>
      <top style="thin"/>
      <bottom style="double">
        <color indexed="12"/>
      </bottom>
    </border>
    <border>
      <left style="thin"/>
      <right style="double">
        <color indexed="10"/>
      </right>
      <top>
        <color indexed="63"/>
      </top>
      <bottom style="thin"/>
    </border>
    <border>
      <left style="thin"/>
      <right style="double">
        <color indexed="10"/>
      </right>
      <top style="thin"/>
      <bottom style="thin"/>
    </border>
    <border>
      <left style="double">
        <color indexed="10"/>
      </left>
      <right style="thin"/>
      <top>
        <color indexed="63"/>
      </top>
      <bottom style="double">
        <color indexed="12"/>
      </bottom>
    </border>
    <border>
      <left style="thin"/>
      <right style="thin"/>
      <top>
        <color indexed="63"/>
      </top>
      <bottom style="double">
        <color indexed="12"/>
      </bottom>
    </border>
    <border>
      <left style="thin"/>
      <right style="double">
        <color indexed="10"/>
      </right>
      <top>
        <color indexed="63"/>
      </top>
      <bottom style="double">
        <color indexed="12"/>
      </bottom>
    </border>
    <border>
      <left style="double">
        <color indexed="10"/>
      </left>
      <right style="thin"/>
      <top style="double">
        <color indexed="12"/>
      </top>
      <bottom style="thin"/>
    </border>
    <border>
      <left style="thin"/>
      <right style="thin"/>
      <top style="double">
        <color indexed="12"/>
      </top>
      <bottom style="thin"/>
    </border>
    <border>
      <left style="thin"/>
      <right style="double">
        <color indexed="10"/>
      </right>
      <top style="double">
        <color indexed="12"/>
      </top>
      <bottom style="thin"/>
    </border>
    <border>
      <left style="thin"/>
      <right style="double">
        <color indexed="10"/>
      </right>
      <top style="thin"/>
      <bottom>
        <color indexed="63"/>
      </bottom>
    </border>
    <border>
      <left style="thin"/>
      <right style="double">
        <color indexed="10"/>
      </right>
      <top style="double">
        <color indexed="12"/>
      </top>
      <bottom style="double">
        <color indexed="12"/>
      </bottom>
    </border>
    <border>
      <left>
        <color indexed="63"/>
      </left>
      <right style="double">
        <color indexed="10"/>
      </right>
      <top style="thin"/>
      <bottom style="double">
        <color indexed="12"/>
      </bottom>
    </border>
    <border>
      <left style="thin"/>
      <right style="double">
        <color indexed="12"/>
      </right>
      <top>
        <color indexed="63"/>
      </top>
      <bottom style="thin"/>
    </border>
    <border>
      <left style="thin"/>
      <right style="double">
        <color indexed="12"/>
      </right>
      <top style="thin"/>
      <bottom style="thin"/>
    </border>
    <border>
      <left style="thin"/>
      <right style="double">
        <color indexed="12"/>
      </right>
      <top>
        <color indexed="63"/>
      </top>
      <bottom style="double">
        <color indexed="12"/>
      </bottom>
    </border>
    <border>
      <left style="thin"/>
      <right style="double">
        <color indexed="12"/>
      </right>
      <top style="thin"/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 style="double">
        <color indexed="10"/>
      </left>
      <right>
        <color indexed="63"/>
      </right>
      <top style="double">
        <color indexed="12"/>
      </top>
      <bottom style="thin"/>
    </border>
    <border>
      <left>
        <color indexed="63"/>
      </left>
      <right>
        <color indexed="63"/>
      </right>
      <top style="double">
        <color indexed="12"/>
      </top>
      <bottom style="thin"/>
    </border>
    <border>
      <left>
        <color indexed="63"/>
      </left>
      <right style="double">
        <color indexed="12"/>
      </right>
      <top style="double">
        <color indexed="12"/>
      </top>
      <bottom style="thin"/>
    </border>
    <border>
      <left style="double">
        <color indexed="12"/>
      </left>
      <right>
        <color indexed="63"/>
      </right>
      <top style="double">
        <color indexed="12"/>
      </top>
      <bottom style="thin"/>
    </border>
    <border>
      <left style="double">
        <color indexed="12"/>
      </left>
      <right>
        <color indexed="63"/>
      </right>
      <top style="thin"/>
      <bottom style="double">
        <color indexed="12"/>
      </bottom>
    </border>
    <border>
      <left>
        <color indexed="63"/>
      </left>
      <right style="double">
        <color indexed="10"/>
      </right>
      <top style="double">
        <color indexed="12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4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/>
    </xf>
    <xf numFmtId="0" fontId="6" fillId="3" borderId="19" xfId="0" applyFont="1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2" fillId="3" borderId="20" xfId="0" applyFont="1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2" fillId="3" borderId="21" xfId="0" applyFont="1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2" fillId="3" borderId="19" xfId="0" applyFont="1" applyFill="1" applyBorder="1" applyAlignment="1">
      <alignment horizontal="center" vertical="center"/>
    </xf>
    <xf numFmtId="0" fontId="3" fillId="3" borderId="22" xfId="0" applyFont="1" applyFill="1" applyBorder="1" applyAlignment="1">
      <alignment horizontal="center" vertical="center"/>
    </xf>
    <xf numFmtId="0" fontId="3" fillId="3" borderId="23" xfId="0" applyFont="1" applyFill="1" applyBorder="1" applyAlignment="1">
      <alignment horizontal="center" vertical="center"/>
    </xf>
    <xf numFmtId="0" fontId="3" fillId="3" borderId="24" xfId="0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4" fillId="4" borderId="19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0" fillId="4" borderId="8" xfId="0" applyFill="1" applyBorder="1" applyAlignment="1">
      <alignment horizontal="center" vertical="center"/>
    </xf>
    <xf numFmtId="0" fontId="0" fillId="4" borderId="20" xfId="0" applyFill="1" applyBorder="1" applyAlignment="1">
      <alignment horizontal="center" vertical="center"/>
    </xf>
    <xf numFmtId="0" fontId="2" fillId="4" borderId="10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0" fontId="0" fillId="4" borderId="11" xfId="0" applyFill="1" applyBorder="1" applyAlignment="1">
      <alignment horizontal="center" vertical="center"/>
    </xf>
    <xf numFmtId="0" fontId="0" fillId="4" borderId="21" xfId="0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0" fillId="4" borderId="6" xfId="0" applyFill="1" applyBorder="1" applyAlignment="1">
      <alignment horizontal="center" vertical="center"/>
    </xf>
    <xf numFmtId="0" fontId="0" fillId="4" borderId="19" xfId="0" applyFill="1" applyBorder="1" applyAlignment="1">
      <alignment horizontal="center" vertical="center"/>
    </xf>
    <xf numFmtId="0" fontId="8" fillId="4" borderId="22" xfId="0" applyFont="1" applyFill="1" applyBorder="1" applyAlignment="1">
      <alignment horizontal="center" vertical="center"/>
    </xf>
    <xf numFmtId="0" fontId="3" fillId="4" borderId="23" xfId="0" applyFont="1" applyFill="1" applyBorder="1" applyAlignment="1">
      <alignment horizontal="center" vertical="center"/>
    </xf>
    <xf numFmtId="0" fontId="3" fillId="4" borderId="24" xfId="0" applyFont="1" applyFill="1" applyBorder="1" applyAlignment="1">
      <alignment horizontal="center" vertical="center"/>
    </xf>
    <xf numFmtId="0" fontId="5" fillId="5" borderId="5" xfId="0" applyFont="1" applyFill="1" applyBorder="1" applyAlignment="1">
      <alignment horizontal="center" vertical="center" wrapText="1"/>
    </xf>
    <xf numFmtId="0" fontId="5" fillId="5" borderId="6" xfId="0" applyFont="1" applyFill="1" applyBorder="1" applyAlignment="1">
      <alignment horizontal="center" vertical="center" wrapText="1"/>
    </xf>
    <xf numFmtId="0" fontId="4" fillId="5" borderId="19" xfId="0" applyFont="1" applyFill="1" applyBorder="1" applyAlignment="1">
      <alignment horizontal="center" vertical="center"/>
    </xf>
    <xf numFmtId="0" fontId="2" fillId="5" borderId="7" xfId="0" applyFont="1" applyFill="1" applyBorder="1" applyAlignment="1">
      <alignment horizontal="center" vertical="center"/>
    </xf>
    <xf numFmtId="0" fontId="0" fillId="5" borderId="8" xfId="0" applyFill="1" applyBorder="1" applyAlignment="1">
      <alignment horizontal="center" vertical="center"/>
    </xf>
    <xf numFmtId="0" fontId="2" fillId="5" borderId="20" xfId="0" applyFont="1" applyFill="1" applyBorder="1" applyAlignment="1">
      <alignment horizontal="center" vertical="center"/>
    </xf>
    <xf numFmtId="0" fontId="2" fillId="5" borderId="10" xfId="0" applyFont="1" applyFill="1" applyBorder="1" applyAlignment="1">
      <alignment horizontal="center" vertical="center"/>
    </xf>
    <xf numFmtId="0" fontId="0" fillId="5" borderId="11" xfId="0" applyFill="1" applyBorder="1" applyAlignment="1">
      <alignment horizontal="center" vertical="center"/>
    </xf>
    <xf numFmtId="0" fontId="2" fillId="5" borderId="21" xfId="0" applyFont="1" applyFill="1" applyBorder="1" applyAlignment="1">
      <alignment horizontal="center" vertical="center"/>
    </xf>
    <xf numFmtId="0" fontId="3" fillId="5" borderId="22" xfId="0" applyFont="1" applyFill="1" applyBorder="1" applyAlignment="1">
      <alignment horizontal="center" vertical="center"/>
    </xf>
    <xf numFmtId="0" fontId="3" fillId="5" borderId="23" xfId="0" applyFont="1" applyFill="1" applyBorder="1" applyAlignment="1">
      <alignment horizontal="center" vertical="center"/>
    </xf>
    <xf numFmtId="0" fontId="3" fillId="5" borderId="24" xfId="0" applyFont="1" applyFill="1" applyBorder="1" applyAlignment="1">
      <alignment horizontal="center" vertical="center"/>
    </xf>
    <xf numFmtId="0" fontId="2" fillId="5" borderId="5" xfId="0" applyFont="1" applyFill="1" applyBorder="1" applyAlignment="1">
      <alignment horizontal="center" vertical="center"/>
    </xf>
    <xf numFmtId="0" fontId="0" fillId="5" borderId="6" xfId="0" applyFill="1" applyBorder="1" applyAlignment="1">
      <alignment horizontal="center" vertical="center"/>
    </xf>
    <xf numFmtId="0" fontId="2" fillId="5" borderId="19" xfId="0" applyFont="1" applyFill="1" applyBorder="1" applyAlignment="1">
      <alignment horizontal="center" vertical="center"/>
    </xf>
    <xf numFmtId="0" fontId="5" fillId="6" borderId="5" xfId="0" applyFont="1" applyFill="1" applyBorder="1" applyAlignment="1">
      <alignment horizontal="center" vertical="center" wrapText="1"/>
    </xf>
    <xf numFmtId="0" fontId="5" fillId="6" borderId="6" xfId="0" applyFont="1" applyFill="1" applyBorder="1" applyAlignment="1">
      <alignment horizontal="center" vertical="center" wrapText="1"/>
    </xf>
    <xf numFmtId="0" fontId="4" fillId="6" borderId="19" xfId="0" applyFont="1" applyFill="1" applyBorder="1" applyAlignment="1">
      <alignment horizontal="center" vertical="center"/>
    </xf>
    <xf numFmtId="0" fontId="2" fillId="6" borderId="25" xfId="0" applyFont="1" applyFill="1" applyBorder="1" applyAlignment="1">
      <alignment horizontal="center" vertical="center"/>
    </xf>
    <xf numFmtId="0" fontId="2" fillId="6" borderId="26" xfId="0" applyFont="1" applyFill="1" applyBorder="1" applyAlignment="1">
      <alignment horizontal="center" vertical="center"/>
    </xf>
    <xf numFmtId="0" fontId="0" fillId="6" borderId="26" xfId="0" applyFill="1" applyBorder="1" applyAlignment="1">
      <alignment horizontal="center" vertical="center"/>
    </xf>
    <xf numFmtId="0" fontId="2" fillId="6" borderId="27" xfId="0" applyFont="1" applyFill="1" applyBorder="1" applyAlignment="1">
      <alignment horizontal="center" vertical="center"/>
    </xf>
    <xf numFmtId="0" fontId="2" fillId="6" borderId="10" xfId="0" applyFont="1" applyFill="1" applyBorder="1" applyAlignment="1">
      <alignment horizontal="center" vertical="center"/>
    </xf>
    <xf numFmtId="0" fontId="2" fillId="6" borderId="11" xfId="0" applyFont="1" applyFill="1" applyBorder="1" applyAlignment="1">
      <alignment horizontal="center" vertical="center"/>
    </xf>
    <xf numFmtId="0" fontId="0" fillId="6" borderId="11" xfId="0" applyFill="1" applyBorder="1" applyAlignment="1">
      <alignment horizontal="center" vertical="center"/>
    </xf>
    <xf numFmtId="0" fontId="2" fillId="6" borderId="21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" fillId="6" borderId="14" xfId="0" applyFont="1" applyFill="1" applyBorder="1" applyAlignment="1">
      <alignment horizontal="center" vertical="center"/>
    </xf>
    <xf numFmtId="0" fontId="0" fillId="6" borderId="14" xfId="0" applyFill="1" applyBorder="1" applyAlignment="1">
      <alignment horizontal="center" vertical="center"/>
    </xf>
    <xf numFmtId="0" fontId="2" fillId="6" borderId="28" xfId="0" applyFont="1" applyFill="1" applyBorder="1" applyAlignment="1">
      <alignment horizontal="center" vertical="center"/>
    </xf>
    <xf numFmtId="0" fontId="3" fillId="6" borderId="17" xfId="0" applyFont="1" applyFill="1" applyBorder="1" applyAlignment="1">
      <alignment horizontal="center" vertical="center"/>
    </xf>
    <xf numFmtId="0" fontId="3" fillId="6" borderId="29" xfId="0" applyFont="1" applyFill="1" applyBorder="1" applyAlignment="1">
      <alignment horizontal="center" vertical="center"/>
    </xf>
    <xf numFmtId="0" fontId="2" fillId="7" borderId="10" xfId="0" applyFont="1" applyFill="1" applyBorder="1" applyAlignment="1">
      <alignment horizontal="center" vertical="center"/>
    </xf>
    <xf numFmtId="0" fontId="2" fillId="7" borderId="11" xfId="0" applyFont="1" applyFill="1" applyBorder="1" applyAlignment="1">
      <alignment horizontal="center" vertical="center"/>
    </xf>
    <xf numFmtId="0" fontId="2" fillId="7" borderId="21" xfId="0" applyFont="1" applyFill="1" applyBorder="1" applyAlignment="1">
      <alignment horizontal="center" vertical="center"/>
    </xf>
    <xf numFmtId="0" fontId="2" fillId="7" borderId="13" xfId="0" applyFont="1" applyFill="1" applyBorder="1" applyAlignment="1">
      <alignment horizontal="center" vertical="center"/>
    </xf>
    <xf numFmtId="0" fontId="2" fillId="7" borderId="14" xfId="0" applyFont="1" applyFill="1" applyBorder="1" applyAlignment="1">
      <alignment horizontal="center" vertical="center"/>
    </xf>
    <xf numFmtId="0" fontId="2" fillId="7" borderId="28" xfId="0" applyFont="1" applyFill="1" applyBorder="1" applyAlignment="1">
      <alignment horizontal="center" vertical="center"/>
    </xf>
    <xf numFmtId="0" fontId="3" fillId="7" borderId="16" xfId="0" applyFont="1" applyFill="1" applyBorder="1" applyAlignment="1">
      <alignment horizontal="center" vertical="center"/>
    </xf>
    <xf numFmtId="0" fontId="3" fillId="7" borderId="17" xfId="0" applyFont="1" applyFill="1" applyBorder="1" applyAlignment="1">
      <alignment horizontal="center" vertical="center"/>
    </xf>
    <xf numFmtId="0" fontId="3" fillId="7" borderId="29" xfId="0" applyFont="1" applyFill="1" applyBorder="1" applyAlignment="1">
      <alignment horizontal="center" vertical="center"/>
    </xf>
    <xf numFmtId="0" fontId="5" fillId="7" borderId="5" xfId="0" applyFont="1" applyFill="1" applyBorder="1" applyAlignment="1">
      <alignment horizontal="center" vertical="center" wrapText="1"/>
    </xf>
    <xf numFmtId="0" fontId="5" fillId="7" borderId="6" xfId="0" applyFont="1" applyFill="1" applyBorder="1" applyAlignment="1">
      <alignment horizontal="center" vertical="center" wrapText="1"/>
    </xf>
    <xf numFmtId="0" fontId="4" fillId="7" borderId="19" xfId="0" applyFont="1" applyFill="1" applyBorder="1" applyAlignment="1">
      <alignment horizontal="center" vertical="center"/>
    </xf>
    <xf numFmtId="0" fontId="0" fillId="5" borderId="10" xfId="0" applyFill="1" applyBorder="1" applyAlignment="1">
      <alignment horizontal="center" vertical="center"/>
    </xf>
    <xf numFmtId="0" fontId="0" fillId="5" borderId="21" xfId="0" applyFill="1" applyBorder="1" applyAlignment="1">
      <alignment horizontal="center" vertical="center"/>
    </xf>
    <xf numFmtId="0" fontId="0" fillId="5" borderId="5" xfId="0" applyFill="1" applyBorder="1" applyAlignment="1">
      <alignment horizontal="center" vertical="center"/>
    </xf>
    <xf numFmtId="0" fontId="0" fillId="5" borderId="19" xfId="0" applyFill="1" applyBorder="1" applyAlignment="1">
      <alignment horizontal="center" vertical="center"/>
    </xf>
    <xf numFmtId="172" fontId="0" fillId="5" borderId="11" xfId="0" applyNumberFormat="1" applyFill="1" applyBorder="1" applyAlignment="1">
      <alignment horizontal="center" vertical="center"/>
    </xf>
    <xf numFmtId="172" fontId="3" fillId="5" borderId="23" xfId="0" applyNumberFormat="1" applyFont="1" applyFill="1" applyBorder="1" applyAlignment="1">
      <alignment horizontal="center" vertical="center"/>
    </xf>
    <xf numFmtId="0" fontId="0" fillId="6" borderId="7" xfId="0" applyFill="1" applyBorder="1" applyAlignment="1">
      <alignment horizontal="center" vertical="center"/>
    </xf>
    <xf numFmtId="0" fontId="0" fillId="6" borderId="8" xfId="0" applyFill="1" applyBorder="1" applyAlignment="1">
      <alignment horizontal="center" vertical="center"/>
    </xf>
    <xf numFmtId="0" fontId="0" fillId="6" borderId="20" xfId="0" applyFill="1" applyBorder="1" applyAlignment="1">
      <alignment horizontal="center" vertical="center"/>
    </xf>
    <xf numFmtId="0" fontId="0" fillId="6" borderId="10" xfId="0" applyFill="1" applyBorder="1" applyAlignment="1">
      <alignment horizontal="center" vertical="center"/>
    </xf>
    <xf numFmtId="0" fontId="0" fillId="6" borderId="21" xfId="0" applyFill="1" applyBorder="1" applyAlignment="1">
      <alignment horizontal="center" vertical="center"/>
    </xf>
    <xf numFmtId="0" fontId="0" fillId="6" borderId="5" xfId="0" applyFill="1" applyBorder="1" applyAlignment="1">
      <alignment horizontal="center" vertical="center"/>
    </xf>
    <xf numFmtId="0" fontId="0" fillId="6" borderId="6" xfId="0" applyFill="1" applyBorder="1" applyAlignment="1">
      <alignment horizontal="center" vertical="center"/>
    </xf>
    <xf numFmtId="0" fontId="0" fillId="6" borderId="19" xfId="0" applyFill="1" applyBorder="1" applyAlignment="1">
      <alignment horizontal="center" vertical="center"/>
    </xf>
    <xf numFmtId="0" fontId="3" fillId="6" borderId="22" xfId="0" applyFont="1" applyFill="1" applyBorder="1" applyAlignment="1">
      <alignment horizontal="center" vertical="center"/>
    </xf>
    <xf numFmtId="0" fontId="3" fillId="6" borderId="23" xfId="0" applyFont="1" applyFill="1" applyBorder="1" applyAlignment="1">
      <alignment horizontal="center" vertical="center"/>
    </xf>
    <xf numFmtId="0" fontId="3" fillId="6" borderId="24" xfId="0" applyFont="1" applyFill="1" applyBorder="1" applyAlignment="1">
      <alignment horizontal="center" vertical="center"/>
    </xf>
    <xf numFmtId="172" fontId="0" fillId="6" borderId="11" xfId="0" applyNumberFormat="1" applyFill="1" applyBorder="1" applyAlignment="1">
      <alignment horizontal="center" vertical="center"/>
    </xf>
    <xf numFmtId="1" fontId="0" fillId="6" borderId="11" xfId="0" applyNumberFormat="1" applyFill="1" applyBorder="1" applyAlignment="1">
      <alignment horizontal="center" vertical="center"/>
    </xf>
    <xf numFmtId="172" fontId="0" fillId="6" borderId="6" xfId="0" applyNumberFormat="1" applyFill="1" applyBorder="1" applyAlignment="1">
      <alignment horizontal="center" vertical="center"/>
    </xf>
    <xf numFmtId="172" fontId="3" fillId="6" borderId="23" xfId="0" applyNumberFormat="1" applyFont="1" applyFill="1" applyBorder="1" applyAlignment="1">
      <alignment horizontal="center" vertical="center"/>
    </xf>
    <xf numFmtId="172" fontId="0" fillId="3" borderId="11" xfId="0" applyNumberFormat="1" applyFill="1" applyBorder="1" applyAlignment="1">
      <alignment horizontal="center" vertical="center"/>
    </xf>
    <xf numFmtId="172" fontId="3" fillId="3" borderId="23" xfId="0" applyNumberFormat="1" applyFont="1" applyFill="1" applyBorder="1" applyAlignment="1">
      <alignment horizontal="center" vertical="center"/>
    </xf>
    <xf numFmtId="172" fontId="0" fillId="3" borderId="6" xfId="0" applyNumberFormat="1" applyFill="1" applyBorder="1" applyAlignment="1">
      <alignment horizontal="center" vertical="center"/>
    </xf>
    <xf numFmtId="0" fontId="4" fillId="2" borderId="30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/>
    </xf>
    <xf numFmtId="0" fontId="0" fillId="3" borderId="31" xfId="0" applyFill="1" applyBorder="1" applyAlignment="1">
      <alignment horizontal="center" vertical="center"/>
    </xf>
    <xf numFmtId="0" fontId="0" fillId="3" borderId="32" xfId="0" applyFill="1" applyBorder="1" applyAlignment="1">
      <alignment horizontal="center" vertical="center"/>
    </xf>
    <xf numFmtId="0" fontId="3" fillId="3" borderId="33" xfId="0" applyFont="1" applyFill="1" applyBorder="1" applyAlignment="1">
      <alignment horizontal="center" vertical="center"/>
    </xf>
    <xf numFmtId="0" fontId="0" fillId="3" borderId="34" xfId="0" applyFill="1" applyBorder="1" applyAlignment="1">
      <alignment horizontal="center" vertical="center"/>
    </xf>
    <xf numFmtId="0" fontId="7" fillId="3" borderId="34" xfId="0" applyFont="1" applyFill="1" applyBorder="1" applyAlignment="1">
      <alignment horizontal="center" vertical="center" wrapText="1"/>
    </xf>
    <xf numFmtId="0" fontId="0" fillId="0" borderId="35" xfId="0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0" fontId="5" fillId="8" borderId="5" xfId="0" applyFont="1" applyFill="1" applyBorder="1" applyAlignment="1">
      <alignment horizontal="center" vertical="center" wrapText="1"/>
    </xf>
    <xf numFmtId="0" fontId="5" fillId="8" borderId="6" xfId="0" applyFont="1" applyFill="1" applyBorder="1" applyAlignment="1">
      <alignment horizontal="center" vertical="center" wrapText="1"/>
    </xf>
    <xf numFmtId="0" fontId="4" fillId="8" borderId="19" xfId="0" applyFont="1" applyFill="1" applyBorder="1" applyAlignment="1">
      <alignment horizontal="center" vertical="center"/>
    </xf>
    <xf numFmtId="0" fontId="0" fillId="8" borderId="7" xfId="0" applyFill="1" applyBorder="1" applyAlignment="1">
      <alignment horizontal="center" vertical="center"/>
    </xf>
    <xf numFmtId="0" fontId="0" fillId="8" borderId="8" xfId="0" applyFill="1" applyBorder="1" applyAlignment="1">
      <alignment horizontal="center" vertical="center"/>
    </xf>
    <xf numFmtId="0" fontId="0" fillId="8" borderId="20" xfId="0" applyFill="1" applyBorder="1" applyAlignment="1">
      <alignment horizontal="center" vertical="center"/>
    </xf>
    <xf numFmtId="0" fontId="0" fillId="8" borderId="10" xfId="0" applyFill="1" applyBorder="1" applyAlignment="1">
      <alignment horizontal="center" vertical="center"/>
    </xf>
    <xf numFmtId="0" fontId="0" fillId="8" borderId="11" xfId="0" applyFill="1" applyBorder="1" applyAlignment="1">
      <alignment horizontal="center" vertical="center"/>
    </xf>
    <xf numFmtId="0" fontId="0" fillId="8" borderId="21" xfId="0" applyFill="1" applyBorder="1" applyAlignment="1">
      <alignment horizontal="center" vertical="center"/>
    </xf>
    <xf numFmtId="0" fontId="0" fillId="8" borderId="5" xfId="0" applyFill="1" applyBorder="1" applyAlignment="1">
      <alignment horizontal="center" vertical="center"/>
    </xf>
    <xf numFmtId="0" fontId="0" fillId="8" borderId="6" xfId="0" applyFill="1" applyBorder="1" applyAlignment="1">
      <alignment horizontal="center" vertical="center"/>
    </xf>
    <xf numFmtId="0" fontId="0" fillId="8" borderId="19" xfId="0" applyFill="1" applyBorder="1" applyAlignment="1">
      <alignment horizontal="center" vertical="center"/>
    </xf>
    <xf numFmtId="172" fontId="0" fillId="8" borderId="11" xfId="0" applyNumberFormat="1" applyFill="1" applyBorder="1" applyAlignment="1">
      <alignment horizontal="center" vertical="center"/>
    </xf>
    <xf numFmtId="0" fontId="3" fillId="8" borderId="16" xfId="0" applyFont="1" applyFill="1" applyBorder="1" applyAlignment="1">
      <alignment horizontal="center" vertical="center"/>
    </xf>
    <xf numFmtId="0" fontId="3" fillId="8" borderId="17" xfId="0" applyFont="1" applyFill="1" applyBorder="1" applyAlignment="1">
      <alignment horizontal="center" vertical="center"/>
    </xf>
    <xf numFmtId="0" fontId="3" fillId="8" borderId="29" xfId="0" applyFont="1" applyFill="1" applyBorder="1" applyAlignment="1">
      <alignment horizontal="center" vertical="center"/>
    </xf>
    <xf numFmtId="172" fontId="3" fillId="8" borderId="17" xfId="0" applyNumberFormat="1" applyFont="1" applyFill="1" applyBorder="1" applyAlignment="1">
      <alignment horizontal="center" vertical="center"/>
    </xf>
    <xf numFmtId="0" fontId="5" fillId="9" borderId="5" xfId="0" applyFont="1" applyFill="1" applyBorder="1" applyAlignment="1">
      <alignment horizontal="center" vertical="center" wrapText="1"/>
    </xf>
    <xf numFmtId="0" fontId="5" fillId="9" borderId="6" xfId="0" applyFont="1" applyFill="1" applyBorder="1" applyAlignment="1">
      <alignment horizontal="center" vertical="center" wrapText="1"/>
    </xf>
    <xf numFmtId="0" fontId="4" fillId="9" borderId="19" xfId="0" applyFont="1" applyFill="1" applyBorder="1" applyAlignment="1">
      <alignment horizontal="center" vertical="center"/>
    </xf>
    <xf numFmtId="0" fontId="0" fillId="9" borderId="10" xfId="0" applyFill="1" applyBorder="1" applyAlignment="1">
      <alignment horizontal="center" vertical="center"/>
    </xf>
    <xf numFmtId="0" fontId="0" fillId="9" borderId="11" xfId="0" applyFill="1" applyBorder="1" applyAlignment="1">
      <alignment horizontal="center" vertical="center"/>
    </xf>
    <xf numFmtId="0" fontId="0" fillId="9" borderId="21" xfId="0" applyFill="1" applyBorder="1" applyAlignment="1">
      <alignment horizontal="center" vertical="center"/>
    </xf>
    <xf numFmtId="0" fontId="0" fillId="9" borderId="7" xfId="0" applyFill="1" applyBorder="1" applyAlignment="1">
      <alignment horizontal="center" vertical="center"/>
    </xf>
    <xf numFmtId="0" fontId="0" fillId="9" borderId="8" xfId="0" applyFill="1" applyBorder="1" applyAlignment="1">
      <alignment horizontal="center" vertical="center"/>
    </xf>
    <xf numFmtId="0" fontId="0" fillId="9" borderId="20" xfId="0" applyFill="1" applyBorder="1" applyAlignment="1">
      <alignment horizontal="center" vertical="center"/>
    </xf>
    <xf numFmtId="0" fontId="3" fillId="9" borderId="23" xfId="0" applyFont="1" applyFill="1" applyBorder="1" applyAlignment="1">
      <alignment horizontal="center" vertical="center"/>
    </xf>
    <xf numFmtId="0" fontId="3" fillId="9" borderId="24" xfId="0" applyFont="1" applyFill="1" applyBorder="1" applyAlignment="1">
      <alignment horizontal="center" vertical="center"/>
    </xf>
    <xf numFmtId="0" fontId="0" fillId="9" borderId="6" xfId="0" applyFill="1" applyBorder="1" applyAlignment="1">
      <alignment horizontal="center" vertical="center"/>
    </xf>
    <xf numFmtId="0" fontId="0" fillId="9" borderId="19" xfId="0" applyFill="1" applyBorder="1" applyAlignment="1">
      <alignment horizontal="center" vertical="center"/>
    </xf>
    <xf numFmtId="0" fontId="3" fillId="9" borderId="22" xfId="0" applyFont="1" applyFill="1" applyBorder="1" applyAlignment="1">
      <alignment horizontal="center" vertical="center"/>
    </xf>
    <xf numFmtId="0" fontId="0" fillId="9" borderId="5" xfId="0" applyFill="1" applyBorder="1" applyAlignment="1">
      <alignment horizontal="center" vertical="center"/>
    </xf>
    <xf numFmtId="172" fontId="0" fillId="9" borderId="8" xfId="0" applyNumberFormat="1" applyFill="1" applyBorder="1" applyAlignment="1">
      <alignment horizontal="center" vertical="center"/>
    </xf>
    <xf numFmtId="172" fontId="3" fillId="9" borderId="23" xfId="0" applyNumberFormat="1" applyFont="1" applyFill="1" applyBorder="1" applyAlignment="1">
      <alignment horizontal="center" vertical="center"/>
    </xf>
    <xf numFmtId="0" fontId="0" fillId="3" borderId="25" xfId="0" applyFill="1" applyBorder="1" applyAlignment="1">
      <alignment horizontal="center" vertical="center"/>
    </xf>
    <xf numFmtId="0" fontId="2" fillId="6" borderId="5" xfId="0" applyFont="1" applyFill="1" applyBorder="1" applyAlignment="1">
      <alignment horizontal="center" vertical="center"/>
    </xf>
    <xf numFmtId="0" fontId="2" fillId="6" borderId="6" xfId="0" applyFont="1" applyFill="1" applyBorder="1" applyAlignment="1">
      <alignment horizontal="center" vertical="center"/>
    </xf>
    <xf numFmtId="0" fontId="0" fillId="10" borderId="10" xfId="0" applyFill="1" applyBorder="1" applyAlignment="1">
      <alignment horizontal="center" vertical="center"/>
    </xf>
    <xf numFmtId="0" fontId="0" fillId="10" borderId="11" xfId="0" applyFill="1" applyBorder="1" applyAlignment="1">
      <alignment horizontal="center" vertical="center"/>
    </xf>
    <xf numFmtId="0" fontId="0" fillId="10" borderId="21" xfId="0" applyFill="1" applyBorder="1" applyAlignment="1">
      <alignment horizontal="center" vertical="center"/>
    </xf>
    <xf numFmtId="0" fontId="0" fillId="3" borderId="11" xfId="0" applyFont="1" applyFill="1" applyBorder="1" applyAlignment="1">
      <alignment horizontal="center" vertical="center"/>
    </xf>
    <xf numFmtId="1" fontId="0" fillId="3" borderId="11" xfId="0" applyNumberFormat="1" applyFill="1" applyBorder="1" applyAlignment="1">
      <alignment horizontal="center" vertical="center"/>
    </xf>
    <xf numFmtId="0" fontId="0" fillId="10" borderId="7" xfId="0" applyFill="1" applyBorder="1" applyAlignment="1">
      <alignment horizontal="center" vertical="center"/>
    </xf>
    <xf numFmtId="0" fontId="0" fillId="10" borderId="8" xfId="0" applyFill="1" applyBorder="1" applyAlignment="1">
      <alignment horizontal="center" vertical="center"/>
    </xf>
    <xf numFmtId="0" fontId="0" fillId="10" borderId="20" xfId="0" applyFill="1" applyBorder="1" applyAlignment="1">
      <alignment horizontal="center" vertical="center"/>
    </xf>
    <xf numFmtId="0" fontId="5" fillId="10" borderId="5" xfId="0" applyFont="1" applyFill="1" applyBorder="1" applyAlignment="1">
      <alignment horizontal="center" vertical="center" wrapText="1"/>
    </xf>
    <xf numFmtId="0" fontId="5" fillId="10" borderId="6" xfId="0" applyFont="1" applyFill="1" applyBorder="1" applyAlignment="1">
      <alignment horizontal="center" vertical="center" wrapText="1"/>
    </xf>
    <xf numFmtId="0" fontId="4" fillId="10" borderId="19" xfId="0" applyFont="1" applyFill="1" applyBorder="1" applyAlignment="1">
      <alignment horizontal="center" vertical="center"/>
    </xf>
    <xf numFmtId="0" fontId="3" fillId="10" borderId="22" xfId="0" applyFont="1" applyFill="1" applyBorder="1" applyAlignment="1">
      <alignment horizontal="center" vertical="center"/>
    </xf>
    <xf numFmtId="0" fontId="3" fillId="10" borderId="23" xfId="0" applyFont="1" applyFill="1" applyBorder="1" applyAlignment="1">
      <alignment horizontal="center" vertical="center"/>
    </xf>
    <xf numFmtId="0" fontId="3" fillId="10" borderId="24" xfId="0" applyFont="1" applyFill="1" applyBorder="1" applyAlignment="1">
      <alignment horizontal="center" vertical="center"/>
    </xf>
    <xf numFmtId="0" fontId="0" fillId="10" borderId="5" xfId="0" applyFill="1" applyBorder="1" applyAlignment="1">
      <alignment horizontal="center" vertical="center"/>
    </xf>
    <xf numFmtId="0" fontId="0" fillId="10" borderId="6" xfId="0" applyFill="1" applyBorder="1" applyAlignment="1">
      <alignment horizontal="center" vertical="center"/>
    </xf>
    <xf numFmtId="0" fontId="0" fillId="10" borderId="19" xfId="0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8" fillId="3" borderId="36" xfId="0" applyFont="1" applyFill="1" applyBorder="1" applyAlignment="1">
      <alignment horizontal="center" vertical="center"/>
    </xf>
    <xf numFmtId="0" fontId="8" fillId="3" borderId="37" xfId="0" applyFont="1" applyFill="1" applyBorder="1" applyAlignment="1">
      <alignment horizontal="center" vertical="center"/>
    </xf>
    <xf numFmtId="0" fontId="8" fillId="3" borderId="38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8" fillId="2" borderId="36" xfId="0" applyFont="1" applyFill="1" applyBorder="1" applyAlignment="1">
      <alignment horizontal="center" vertical="center"/>
    </xf>
    <xf numFmtId="0" fontId="8" fillId="2" borderId="37" xfId="0" applyFont="1" applyFill="1" applyBorder="1" applyAlignment="1">
      <alignment horizontal="center" vertical="center"/>
    </xf>
    <xf numFmtId="0" fontId="8" fillId="2" borderId="41" xfId="0" applyFont="1" applyFill="1" applyBorder="1" applyAlignment="1">
      <alignment horizontal="center" vertical="center"/>
    </xf>
    <xf numFmtId="0" fontId="8" fillId="3" borderId="25" xfId="0" applyFont="1" applyFill="1" applyBorder="1" applyAlignment="1">
      <alignment horizontal="center" vertical="center"/>
    </xf>
    <xf numFmtId="0" fontId="8" fillId="3" borderId="26" xfId="0" applyFont="1" applyFill="1" applyBorder="1" applyAlignment="1">
      <alignment horizontal="center" vertical="center"/>
    </xf>
    <xf numFmtId="0" fontId="8" fillId="3" borderId="27" xfId="0" applyFont="1" applyFill="1" applyBorder="1" applyAlignment="1">
      <alignment horizontal="center" vertical="center"/>
    </xf>
    <xf numFmtId="0" fontId="8" fillId="4" borderId="25" xfId="0" applyFont="1" applyFill="1" applyBorder="1" applyAlignment="1">
      <alignment horizontal="center" vertical="center"/>
    </xf>
    <xf numFmtId="0" fontId="8" fillId="4" borderId="26" xfId="0" applyFont="1" applyFill="1" applyBorder="1" applyAlignment="1">
      <alignment horizontal="center" vertical="center"/>
    </xf>
    <xf numFmtId="0" fontId="8" fillId="4" borderId="27" xfId="0" applyFont="1" applyFill="1" applyBorder="1" applyAlignment="1">
      <alignment horizontal="center" vertical="center"/>
    </xf>
    <xf numFmtId="0" fontId="8" fillId="5" borderId="25" xfId="0" applyFont="1" applyFill="1" applyBorder="1" applyAlignment="1">
      <alignment horizontal="center" vertical="center"/>
    </xf>
    <xf numFmtId="0" fontId="8" fillId="5" borderId="26" xfId="0" applyFont="1" applyFill="1" applyBorder="1" applyAlignment="1">
      <alignment horizontal="center" vertical="center"/>
    </xf>
    <xf numFmtId="0" fontId="8" fillId="5" borderId="27" xfId="0" applyFont="1" applyFill="1" applyBorder="1" applyAlignment="1">
      <alignment horizontal="center" vertical="center"/>
    </xf>
    <xf numFmtId="0" fontId="8" fillId="6" borderId="36" xfId="0" applyFont="1" applyFill="1" applyBorder="1" applyAlignment="1">
      <alignment horizontal="center" vertical="center"/>
    </xf>
    <xf numFmtId="0" fontId="8" fillId="6" borderId="37" xfId="0" applyFont="1" applyFill="1" applyBorder="1" applyAlignment="1">
      <alignment horizontal="center" vertical="center"/>
    </xf>
    <xf numFmtId="0" fontId="8" fillId="6" borderId="41" xfId="0" applyFont="1" applyFill="1" applyBorder="1" applyAlignment="1">
      <alignment horizontal="center" vertical="center"/>
    </xf>
    <xf numFmtId="0" fontId="8" fillId="8" borderId="25" xfId="0" applyFont="1" applyFill="1" applyBorder="1" applyAlignment="1">
      <alignment horizontal="center" vertical="center"/>
    </xf>
    <xf numFmtId="0" fontId="8" fillId="8" borderId="26" xfId="0" applyFont="1" applyFill="1" applyBorder="1" applyAlignment="1">
      <alignment horizontal="center" vertical="center"/>
    </xf>
    <xf numFmtId="0" fontId="8" fillId="8" borderId="27" xfId="0" applyFont="1" applyFill="1" applyBorder="1" applyAlignment="1">
      <alignment horizontal="center" vertical="center"/>
    </xf>
    <xf numFmtId="0" fontId="8" fillId="0" borderId="36" xfId="0" applyFont="1" applyFill="1" applyBorder="1" applyAlignment="1">
      <alignment horizontal="center" vertical="center"/>
    </xf>
    <xf numFmtId="0" fontId="8" fillId="0" borderId="41" xfId="0" applyFont="1" applyFill="1" applyBorder="1" applyAlignment="1">
      <alignment horizontal="center" vertical="center"/>
    </xf>
    <xf numFmtId="0" fontId="8" fillId="10" borderId="25" xfId="0" applyFont="1" applyFill="1" applyBorder="1" applyAlignment="1">
      <alignment horizontal="center" vertical="center"/>
    </xf>
    <xf numFmtId="0" fontId="8" fillId="10" borderId="26" xfId="0" applyFont="1" applyFill="1" applyBorder="1" applyAlignment="1">
      <alignment horizontal="center" vertical="center"/>
    </xf>
    <xf numFmtId="0" fontId="8" fillId="10" borderId="27" xfId="0" applyFont="1" applyFill="1" applyBorder="1" applyAlignment="1">
      <alignment horizontal="center" vertical="center"/>
    </xf>
    <xf numFmtId="0" fontId="0" fillId="0" borderId="35" xfId="0" applyBorder="1" applyAlignment="1">
      <alignment horizontal="left" vertical="center" wrapText="1"/>
    </xf>
    <xf numFmtId="0" fontId="0" fillId="0" borderId="35" xfId="0" applyBorder="1" applyAlignment="1">
      <alignment horizontal="left" vertical="center"/>
    </xf>
    <xf numFmtId="0" fontId="8" fillId="7" borderId="36" xfId="0" applyFont="1" applyFill="1" applyBorder="1" applyAlignment="1">
      <alignment horizontal="center" vertical="center"/>
    </xf>
    <xf numFmtId="0" fontId="8" fillId="7" borderId="37" xfId="0" applyFont="1" applyFill="1" applyBorder="1" applyAlignment="1">
      <alignment horizontal="center" vertical="center"/>
    </xf>
    <xf numFmtId="0" fontId="8" fillId="7" borderId="41" xfId="0" applyFont="1" applyFill="1" applyBorder="1" applyAlignment="1">
      <alignment horizontal="center" vertical="center"/>
    </xf>
    <xf numFmtId="0" fontId="8" fillId="9" borderId="25" xfId="0" applyFont="1" applyFill="1" applyBorder="1" applyAlignment="1">
      <alignment horizontal="center" vertical="center"/>
    </xf>
    <xf numFmtId="0" fontId="8" fillId="9" borderId="26" xfId="0" applyFont="1" applyFill="1" applyBorder="1" applyAlignment="1">
      <alignment horizontal="center" vertical="center"/>
    </xf>
    <xf numFmtId="0" fontId="8" fillId="9" borderId="27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2:CM15"/>
  <sheetViews>
    <sheetView tabSelected="1" workbookViewId="0" topLeftCell="A1">
      <pane xSplit="1" topLeftCell="BY1" activePane="topRight" state="frozen"/>
      <selection pane="topLeft" activeCell="A3" sqref="A3"/>
      <selection pane="topRight" activeCell="A2" sqref="A2:CM2"/>
    </sheetView>
  </sheetViews>
  <sheetFormatPr defaultColWidth="9.00390625" defaultRowHeight="12.75"/>
  <cols>
    <col min="1" max="1" width="17.375" style="1" customWidth="1"/>
    <col min="2" max="2" width="11.375" style="1" customWidth="1"/>
    <col min="3" max="3" width="11.125" style="1" customWidth="1"/>
    <col min="4" max="11" width="11.375" style="1" customWidth="1"/>
    <col min="12" max="12" width="15.00390625" style="1" customWidth="1"/>
    <col min="13" max="13" width="11.625" style="1" customWidth="1"/>
    <col min="14" max="15" width="14.25390625" style="1" customWidth="1"/>
    <col min="16" max="16" width="15.375" style="1" customWidth="1"/>
    <col min="17" max="27" width="14.25390625" style="1" customWidth="1"/>
    <col min="28" max="28" width="11.25390625" style="1" customWidth="1"/>
    <col min="29" max="29" width="12.625" style="1" customWidth="1"/>
    <col min="30" max="30" width="9.125" style="1" customWidth="1"/>
    <col min="31" max="31" width="10.875" style="1" customWidth="1"/>
    <col min="32" max="36" width="10.875" style="82" customWidth="1"/>
    <col min="37" max="38" width="10.875" style="1" customWidth="1"/>
    <col min="39" max="39" width="11.25390625" style="1" customWidth="1"/>
    <col min="40" max="43" width="11.75390625" style="1" customWidth="1"/>
    <col min="44" max="44" width="11.125" style="1" customWidth="1"/>
    <col min="45" max="45" width="15.25390625" style="1" bestFit="1" customWidth="1"/>
    <col min="46" max="54" width="11.75390625" style="1" customWidth="1"/>
    <col min="55" max="62" width="11.75390625" style="82" customWidth="1"/>
    <col min="63" max="63" width="11.75390625" style="1" customWidth="1"/>
    <col min="64" max="91" width="11.75390625" style="82" customWidth="1"/>
    <col min="92" max="16384" width="9.125" style="1" customWidth="1"/>
  </cols>
  <sheetData>
    <row r="2" spans="1:91" ht="27.75" customHeight="1">
      <c r="A2" s="200" t="s">
        <v>26</v>
      </c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  <c r="Q2" s="200"/>
      <c r="R2" s="200"/>
      <c r="S2" s="200"/>
      <c r="T2" s="200"/>
      <c r="U2" s="200"/>
      <c r="V2" s="200"/>
      <c r="W2" s="200"/>
      <c r="X2" s="200"/>
      <c r="Y2" s="200"/>
      <c r="Z2" s="200"/>
      <c r="AA2" s="200"/>
      <c r="AB2" s="200"/>
      <c r="AC2" s="200"/>
      <c r="AD2" s="200"/>
      <c r="AE2" s="200"/>
      <c r="AF2" s="200"/>
      <c r="AG2" s="200"/>
      <c r="AH2" s="200"/>
      <c r="AI2" s="200"/>
      <c r="AJ2" s="200"/>
      <c r="AK2" s="200"/>
      <c r="AL2" s="200"/>
      <c r="AM2" s="200"/>
      <c r="AN2" s="200"/>
      <c r="AO2" s="200"/>
      <c r="AP2" s="200"/>
      <c r="AQ2" s="200"/>
      <c r="AR2" s="200"/>
      <c r="AS2" s="200"/>
      <c r="AT2" s="200"/>
      <c r="AU2" s="200"/>
      <c r="AV2" s="200"/>
      <c r="AW2" s="200"/>
      <c r="AX2" s="200"/>
      <c r="AY2" s="200"/>
      <c r="AZ2" s="200"/>
      <c r="BA2" s="200"/>
      <c r="BB2" s="200"/>
      <c r="BC2" s="200"/>
      <c r="BD2" s="200"/>
      <c r="BE2" s="200"/>
      <c r="BF2" s="200"/>
      <c r="BG2" s="200"/>
      <c r="BH2" s="200"/>
      <c r="BI2" s="200"/>
      <c r="BJ2" s="200"/>
      <c r="BK2" s="200"/>
      <c r="BL2" s="200"/>
      <c r="BM2" s="200"/>
      <c r="BN2" s="200"/>
      <c r="BO2" s="200"/>
      <c r="BP2" s="200"/>
      <c r="BQ2" s="200"/>
      <c r="BR2" s="200"/>
      <c r="BS2" s="200"/>
      <c r="BT2" s="200"/>
      <c r="BU2" s="200"/>
      <c r="BV2" s="200"/>
      <c r="BW2" s="200"/>
      <c r="BX2" s="200"/>
      <c r="BY2" s="200"/>
      <c r="BZ2" s="200"/>
      <c r="CA2" s="200"/>
      <c r="CB2" s="200"/>
      <c r="CC2" s="200"/>
      <c r="CD2" s="200"/>
      <c r="CE2" s="200"/>
      <c r="CF2" s="200"/>
      <c r="CG2" s="200"/>
      <c r="CH2" s="200"/>
      <c r="CI2" s="200"/>
      <c r="CJ2" s="200"/>
      <c r="CK2" s="200"/>
      <c r="CL2" s="200"/>
      <c r="CM2" s="200"/>
    </row>
    <row r="3" spans="1:91" ht="28.5" customHeight="1" thickBot="1">
      <c r="A3" s="226" t="s">
        <v>27</v>
      </c>
      <c r="B3" s="227"/>
      <c r="C3" s="227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1"/>
      <c r="W3" s="131"/>
      <c r="X3" s="131"/>
      <c r="Y3" s="131"/>
      <c r="Z3" s="131"/>
      <c r="AA3" s="131"/>
      <c r="AB3" s="131"/>
      <c r="AC3" s="131"/>
      <c r="AD3" s="131"/>
      <c r="AE3" s="131"/>
      <c r="AF3" s="131"/>
      <c r="AG3" s="131"/>
      <c r="AH3" s="131"/>
      <c r="AI3" s="131"/>
      <c r="AJ3" s="131"/>
      <c r="AK3" s="131"/>
      <c r="AL3" s="131"/>
      <c r="AM3" s="131"/>
      <c r="AN3" s="131"/>
      <c r="AO3" s="131"/>
      <c r="AP3" s="131"/>
      <c r="AQ3" s="131"/>
      <c r="AR3" s="131"/>
      <c r="AS3" s="131"/>
      <c r="AT3" s="131"/>
      <c r="AU3" s="131"/>
      <c r="AV3" s="131"/>
      <c r="AW3" s="131"/>
      <c r="AX3" s="131"/>
      <c r="AY3" s="131"/>
      <c r="AZ3" s="131"/>
      <c r="BA3" s="131"/>
      <c r="BB3" s="131"/>
      <c r="BC3" s="132"/>
      <c r="BD3" s="132"/>
      <c r="BE3" s="132"/>
      <c r="BF3" s="132"/>
      <c r="BG3" s="132"/>
      <c r="BH3" s="132"/>
      <c r="BI3" s="132"/>
      <c r="BJ3" s="132"/>
      <c r="BK3" s="131"/>
      <c r="BL3" s="132"/>
      <c r="BM3" s="132"/>
      <c r="BN3" s="132"/>
      <c r="BO3" s="132"/>
      <c r="BP3" s="132"/>
      <c r="BQ3" s="132"/>
      <c r="BR3" s="132"/>
      <c r="BS3" s="132"/>
      <c r="BT3" s="132"/>
      <c r="BU3" s="132"/>
      <c r="BV3" s="132"/>
      <c r="BW3" s="132"/>
      <c r="BX3" s="132"/>
      <c r="BY3" s="132"/>
      <c r="BZ3" s="132"/>
      <c r="CA3" s="132"/>
      <c r="CB3" s="132"/>
      <c r="CC3" s="132"/>
      <c r="CD3" s="131"/>
      <c r="CE3" s="131"/>
      <c r="CF3" s="131"/>
      <c r="CG3" s="131"/>
      <c r="CH3" s="131"/>
      <c r="CI3" s="131"/>
      <c r="CJ3" s="131"/>
      <c r="CK3" s="131"/>
      <c r="CL3" s="131"/>
      <c r="CM3" s="131"/>
    </row>
    <row r="4" spans="1:91" ht="29.25" customHeight="1" thickTop="1">
      <c r="A4" s="201" t="s">
        <v>13</v>
      </c>
      <c r="B4" s="203">
        <v>2005</v>
      </c>
      <c r="C4" s="204"/>
      <c r="D4" s="205"/>
      <c r="E4" s="206">
        <v>2006</v>
      </c>
      <c r="F4" s="207"/>
      <c r="G4" s="207"/>
      <c r="H4" s="207"/>
      <c r="I4" s="207"/>
      <c r="J4" s="207"/>
      <c r="K4" s="207"/>
      <c r="L4" s="207"/>
      <c r="M4" s="208"/>
      <c r="N4" s="209">
        <v>2007</v>
      </c>
      <c r="O4" s="210"/>
      <c r="P4" s="210"/>
      <c r="Q4" s="210"/>
      <c r="R4" s="210"/>
      <c r="S4" s="210"/>
      <c r="T4" s="211"/>
      <c r="U4" s="212">
        <v>2008</v>
      </c>
      <c r="V4" s="213"/>
      <c r="W4" s="213"/>
      <c r="X4" s="213"/>
      <c r="Y4" s="214"/>
      <c r="Z4" s="215">
        <v>2009</v>
      </c>
      <c r="AA4" s="216"/>
      <c r="AB4" s="216"/>
      <c r="AC4" s="216"/>
      <c r="AD4" s="216"/>
      <c r="AE4" s="217"/>
      <c r="AF4" s="228">
        <v>2010</v>
      </c>
      <c r="AG4" s="229"/>
      <c r="AH4" s="229"/>
      <c r="AI4" s="229"/>
      <c r="AJ4" s="229"/>
      <c r="AK4" s="229"/>
      <c r="AL4" s="229"/>
      <c r="AM4" s="230"/>
      <c r="AN4" s="212">
        <v>2011</v>
      </c>
      <c r="AO4" s="213"/>
      <c r="AP4" s="213"/>
      <c r="AQ4" s="213"/>
      <c r="AR4" s="213"/>
      <c r="AS4" s="213"/>
      <c r="AT4" s="214"/>
      <c r="AU4" s="215">
        <v>2012</v>
      </c>
      <c r="AV4" s="216"/>
      <c r="AW4" s="216"/>
      <c r="AX4" s="216"/>
      <c r="AY4" s="216"/>
      <c r="AZ4" s="216"/>
      <c r="BA4" s="216"/>
      <c r="BB4" s="217"/>
      <c r="BC4" s="218">
        <v>2013</v>
      </c>
      <c r="BD4" s="219"/>
      <c r="BE4" s="219"/>
      <c r="BF4" s="219"/>
      <c r="BG4" s="219"/>
      <c r="BH4" s="219"/>
      <c r="BI4" s="219"/>
      <c r="BJ4" s="219"/>
      <c r="BK4" s="220"/>
      <c r="BL4" s="231">
        <v>2014</v>
      </c>
      <c r="BM4" s="232"/>
      <c r="BN4" s="232"/>
      <c r="BO4" s="232"/>
      <c r="BP4" s="232"/>
      <c r="BQ4" s="232"/>
      <c r="BR4" s="232"/>
      <c r="BS4" s="233"/>
      <c r="BT4" s="223">
        <v>2015</v>
      </c>
      <c r="BU4" s="224"/>
      <c r="BV4" s="224"/>
      <c r="BW4" s="224"/>
      <c r="BX4" s="224"/>
      <c r="BY4" s="224"/>
      <c r="BZ4" s="224"/>
      <c r="CA4" s="225"/>
      <c r="CB4" s="221">
        <v>2016</v>
      </c>
      <c r="CC4" s="222"/>
      <c r="CD4" s="197" t="s">
        <v>23</v>
      </c>
      <c r="CE4" s="198"/>
      <c r="CF4" s="198"/>
      <c r="CG4" s="198"/>
      <c r="CH4" s="198"/>
      <c r="CI4" s="198"/>
      <c r="CJ4" s="198"/>
      <c r="CK4" s="198"/>
      <c r="CL4" s="198"/>
      <c r="CM4" s="199"/>
    </row>
    <row r="5" spans="1:91" ht="47.25" customHeight="1" thickBot="1">
      <c r="A5" s="202"/>
      <c r="B5" s="7" t="s">
        <v>14</v>
      </c>
      <c r="C5" s="8" t="s">
        <v>16</v>
      </c>
      <c r="D5" s="124" t="s">
        <v>15</v>
      </c>
      <c r="E5" s="21" t="s">
        <v>14</v>
      </c>
      <c r="F5" s="22" t="s">
        <v>16</v>
      </c>
      <c r="G5" s="22" t="s">
        <v>17</v>
      </c>
      <c r="H5" s="22" t="s">
        <v>18</v>
      </c>
      <c r="I5" s="22" t="s">
        <v>19</v>
      </c>
      <c r="J5" s="22" t="s">
        <v>20</v>
      </c>
      <c r="K5" s="23" t="s">
        <v>15</v>
      </c>
      <c r="L5" s="24" t="s">
        <v>12</v>
      </c>
      <c r="M5" s="25" t="s">
        <v>1</v>
      </c>
      <c r="N5" s="38" t="s">
        <v>14</v>
      </c>
      <c r="O5" s="39" t="s">
        <v>16</v>
      </c>
      <c r="P5" s="39" t="s">
        <v>17</v>
      </c>
      <c r="Q5" s="39" t="s">
        <v>18</v>
      </c>
      <c r="R5" s="39" t="s">
        <v>19</v>
      </c>
      <c r="S5" s="39" t="s">
        <v>20</v>
      </c>
      <c r="T5" s="40" t="s">
        <v>15</v>
      </c>
      <c r="U5" s="56" t="s">
        <v>14</v>
      </c>
      <c r="V5" s="57" t="s">
        <v>16</v>
      </c>
      <c r="W5" s="57" t="s">
        <v>21</v>
      </c>
      <c r="X5" s="57" t="s">
        <v>18</v>
      </c>
      <c r="Y5" s="58" t="s">
        <v>0</v>
      </c>
      <c r="Z5" s="71" t="s">
        <v>14</v>
      </c>
      <c r="AA5" s="72" t="s">
        <v>16</v>
      </c>
      <c r="AB5" s="72" t="s">
        <v>20</v>
      </c>
      <c r="AC5" s="72" t="s">
        <v>18</v>
      </c>
      <c r="AD5" s="72" t="s">
        <v>19</v>
      </c>
      <c r="AE5" s="73" t="s">
        <v>0</v>
      </c>
      <c r="AF5" s="97" t="s">
        <v>14</v>
      </c>
      <c r="AG5" s="98" t="s">
        <v>16</v>
      </c>
      <c r="AH5" s="98" t="s">
        <v>17</v>
      </c>
      <c r="AI5" s="98" t="s">
        <v>21</v>
      </c>
      <c r="AJ5" s="98" t="s">
        <v>20</v>
      </c>
      <c r="AK5" s="98" t="s">
        <v>18</v>
      </c>
      <c r="AL5" s="98" t="s">
        <v>19</v>
      </c>
      <c r="AM5" s="99" t="s">
        <v>0</v>
      </c>
      <c r="AN5" s="56" t="s">
        <v>14</v>
      </c>
      <c r="AO5" s="57" t="s">
        <v>16</v>
      </c>
      <c r="AP5" s="57" t="s">
        <v>21</v>
      </c>
      <c r="AQ5" s="57" t="s">
        <v>20</v>
      </c>
      <c r="AR5" s="57" t="s">
        <v>18</v>
      </c>
      <c r="AS5" s="57" t="s">
        <v>19</v>
      </c>
      <c r="AT5" s="58" t="s">
        <v>0</v>
      </c>
      <c r="AU5" s="71" t="s">
        <v>14</v>
      </c>
      <c r="AV5" s="72" t="s">
        <v>16</v>
      </c>
      <c r="AW5" s="72" t="s">
        <v>21</v>
      </c>
      <c r="AX5" s="72" t="s">
        <v>22</v>
      </c>
      <c r="AY5" s="72" t="s">
        <v>20</v>
      </c>
      <c r="AZ5" s="72" t="s">
        <v>18</v>
      </c>
      <c r="BA5" s="72" t="s">
        <v>19</v>
      </c>
      <c r="BB5" s="73" t="s">
        <v>0</v>
      </c>
      <c r="BC5" s="133" t="s">
        <v>14</v>
      </c>
      <c r="BD5" s="134" t="s">
        <v>16</v>
      </c>
      <c r="BE5" s="134" t="s">
        <v>21</v>
      </c>
      <c r="BF5" s="134" t="s">
        <v>22</v>
      </c>
      <c r="BG5" s="134" t="s">
        <v>20</v>
      </c>
      <c r="BH5" s="134" t="s">
        <v>25</v>
      </c>
      <c r="BI5" s="134" t="s">
        <v>18</v>
      </c>
      <c r="BJ5" s="134" t="s">
        <v>19</v>
      </c>
      <c r="BK5" s="135" t="s">
        <v>0</v>
      </c>
      <c r="BL5" s="150" t="s">
        <v>14</v>
      </c>
      <c r="BM5" s="151" t="s">
        <v>16</v>
      </c>
      <c r="BN5" s="151" t="s">
        <v>21</v>
      </c>
      <c r="BO5" s="151" t="s">
        <v>22</v>
      </c>
      <c r="BP5" s="151" t="s">
        <v>20</v>
      </c>
      <c r="BQ5" s="151" t="s">
        <v>18</v>
      </c>
      <c r="BR5" s="151" t="s">
        <v>19</v>
      </c>
      <c r="BS5" s="152" t="s">
        <v>0</v>
      </c>
      <c r="BT5" s="178" t="s">
        <v>14</v>
      </c>
      <c r="BU5" s="179" t="s">
        <v>16</v>
      </c>
      <c r="BV5" s="179" t="s">
        <v>21</v>
      </c>
      <c r="BW5" s="179" t="s">
        <v>22</v>
      </c>
      <c r="BX5" s="179" t="s">
        <v>20</v>
      </c>
      <c r="BY5" s="179" t="s">
        <v>18</v>
      </c>
      <c r="BZ5" s="179" t="s">
        <v>19</v>
      </c>
      <c r="CA5" s="180" t="s">
        <v>0</v>
      </c>
      <c r="CB5" s="188" t="s">
        <v>18</v>
      </c>
      <c r="CC5" s="187" t="s">
        <v>0</v>
      </c>
      <c r="CD5" s="21" t="s">
        <v>14</v>
      </c>
      <c r="CE5" s="22" t="s">
        <v>16</v>
      </c>
      <c r="CF5" s="22" t="s">
        <v>21</v>
      </c>
      <c r="CG5" s="22" t="s">
        <v>17</v>
      </c>
      <c r="CH5" s="22" t="s">
        <v>22</v>
      </c>
      <c r="CI5" s="22" t="s">
        <v>20</v>
      </c>
      <c r="CJ5" s="22" t="s">
        <v>18</v>
      </c>
      <c r="CK5" s="22" t="s">
        <v>19</v>
      </c>
      <c r="CL5" s="125" t="s">
        <v>0</v>
      </c>
      <c r="CM5" s="130" t="s">
        <v>24</v>
      </c>
    </row>
    <row r="6" spans="1:91" ht="30" customHeight="1" thickTop="1">
      <c r="A6" s="3" t="s">
        <v>2</v>
      </c>
      <c r="B6" s="9">
        <v>23</v>
      </c>
      <c r="C6" s="10">
        <v>5</v>
      </c>
      <c r="D6" s="11">
        <v>1</v>
      </c>
      <c r="E6" s="26">
        <v>34</v>
      </c>
      <c r="F6" s="27">
        <v>5</v>
      </c>
      <c r="G6" s="27"/>
      <c r="H6" s="27">
        <v>6.2</v>
      </c>
      <c r="I6" s="27">
        <v>54.8</v>
      </c>
      <c r="J6" s="27"/>
      <c r="K6" s="27">
        <v>51</v>
      </c>
      <c r="L6" s="27"/>
      <c r="M6" s="28"/>
      <c r="N6" s="41">
        <v>28.9</v>
      </c>
      <c r="O6" s="42">
        <v>25</v>
      </c>
      <c r="P6" s="42"/>
      <c r="Q6" s="42">
        <v>10.6</v>
      </c>
      <c r="R6" s="43">
        <v>24.2</v>
      </c>
      <c r="S6" s="42"/>
      <c r="T6" s="44">
        <v>53</v>
      </c>
      <c r="U6" s="59">
        <v>14.8</v>
      </c>
      <c r="V6" s="60">
        <v>8</v>
      </c>
      <c r="W6" s="60"/>
      <c r="X6" s="60"/>
      <c r="Y6" s="61">
        <v>12</v>
      </c>
      <c r="Z6" s="74">
        <v>6</v>
      </c>
      <c r="AA6" s="75">
        <v>8</v>
      </c>
      <c r="AB6" s="75"/>
      <c r="AC6" s="75"/>
      <c r="AD6" s="76">
        <v>8</v>
      </c>
      <c r="AE6" s="77">
        <v>84</v>
      </c>
      <c r="AF6" s="88">
        <v>35.57</v>
      </c>
      <c r="AG6" s="89">
        <v>11</v>
      </c>
      <c r="AH6" s="89"/>
      <c r="AI6" s="89">
        <v>127.5</v>
      </c>
      <c r="AJ6" s="89">
        <v>1.314</v>
      </c>
      <c r="AK6" s="89">
        <v>4</v>
      </c>
      <c r="AL6" s="89">
        <v>34.3</v>
      </c>
      <c r="AM6" s="90">
        <v>21</v>
      </c>
      <c r="AN6" s="100"/>
      <c r="AO6" s="63">
        <v>8</v>
      </c>
      <c r="AP6" s="63">
        <v>47</v>
      </c>
      <c r="AQ6" s="104">
        <v>0.05</v>
      </c>
      <c r="AR6" s="63"/>
      <c r="AS6" s="63"/>
      <c r="AT6" s="101">
        <v>91</v>
      </c>
      <c r="AU6" s="106"/>
      <c r="AV6" s="107"/>
      <c r="AW6" s="107"/>
      <c r="AX6" s="107"/>
      <c r="AY6" s="107"/>
      <c r="AZ6" s="107">
        <v>4</v>
      </c>
      <c r="BA6" s="107"/>
      <c r="BB6" s="108">
        <v>35</v>
      </c>
      <c r="BC6" s="136">
        <v>50</v>
      </c>
      <c r="BD6" s="137">
        <v>1</v>
      </c>
      <c r="BE6" s="137">
        <v>156</v>
      </c>
      <c r="BF6" s="137"/>
      <c r="BG6" s="137"/>
      <c r="BH6" s="137"/>
      <c r="BI6" s="137"/>
      <c r="BJ6" s="137"/>
      <c r="BK6" s="138">
        <v>86</v>
      </c>
      <c r="BL6" s="156">
        <v>56</v>
      </c>
      <c r="BM6" s="157"/>
      <c r="BN6" s="157"/>
      <c r="BO6" s="157"/>
      <c r="BP6" s="165">
        <v>0.12</v>
      </c>
      <c r="BQ6" s="157">
        <v>6.9</v>
      </c>
      <c r="BR6" s="157"/>
      <c r="BS6" s="158">
        <v>55</v>
      </c>
      <c r="BT6" s="175">
        <v>130</v>
      </c>
      <c r="BU6" s="176"/>
      <c r="BV6" s="176"/>
      <c r="BW6" s="176"/>
      <c r="BX6" s="176">
        <v>1.105</v>
      </c>
      <c r="BY6" s="176"/>
      <c r="BZ6" s="176"/>
      <c r="CA6" s="177">
        <v>91</v>
      </c>
      <c r="CB6" s="189">
        <v>19.75</v>
      </c>
      <c r="CC6" s="190"/>
      <c r="CD6" s="167">
        <f>B6+E6+N6+U6+Z6+AF6+AN6+AU6+BC6+BL6+BT6</f>
        <v>378.27</v>
      </c>
      <c r="CE6" s="30">
        <f>C6+F6+O6+V6+AA6+AG6+AO6+AV6+BD6+BM6</f>
        <v>71</v>
      </c>
      <c r="CF6" s="30">
        <f>W6+AI6+AP6+AW6+BE6+BN6</f>
        <v>330.5</v>
      </c>
      <c r="CG6" s="30">
        <f>G6+P6+AH6+BH6</f>
        <v>0</v>
      </c>
      <c r="CH6" s="30">
        <f>AX6+BF6+BO6</f>
        <v>0</v>
      </c>
      <c r="CI6" s="121">
        <f>J6+S6+AB6+AJ6+AQ6+AY6+BG6+BP6+BX6</f>
        <v>2.589</v>
      </c>
      <c r="CJ6" s="30">
        <f>H6+Q6+X6+AC6+AK6+AR6+AZ6+BI6+BQ6+CB6</f>
        <v>51.45</v>
      </c>
      <c r="CK6" s="30">
        <f>I6+R6+AD6+AL6+AS6+BA6+BJ6+BR6</f>
        <v>121.3</v>
      </c>
      <c r="CL6" s="30">
        <f aca="true" t="shared" si="0" ref="CL6:CL14">D6+K6+T6+Y6+AE6+AM6+AT6+BB6+BK6+BS6+CA6</f>
        <v>580</v>
      </c>
      <c r="CM6" s="126">
        <f>L6</f>
        <v>0</v>
      </c>
    </row>
    <row r="7" spans="1:91" ht="30" customHeight="1">
      <c r="A7" s="4" t="s">
        <v>3</v>
      </c>
      <c r="B7" s="12">
        <v>8</v>
      </c>
      <c r="C7" s="13">
        <v>2</v>
      </c>
      <c r="D7" s="14">
        <v>1</v>
      </c>
      <c r="E7" s="29">
        <v>67</v>
      </c>
      <c r="F7" s="30">
        <v>124</v>
      </c>
      <c r="G7" s="30">
        <v>3</v>
      </c>
      <c r="H7" s="30">
        <v>9</v>
      </c>
      <c r="I7" s="30">
        <v>21</v>
      </c>
      <c r="J7" s="30"/>
      <c r="K7" s="30">
        <v>19</v>
      </c>
      <c r="L7" s="30"/>
      <c r="M7" s="31"/>
      <c r="N7" s="45">
        <v>74</v>
      </c>
      <c r="O7" s="46">
        <v>139</v>
      </c>
      <c r="P7" s="46"/>
      <c r="Q7" s="46">
        <v>19.3</v>
      </c>
      <c r="R7" s="47">
        <v>5.5</v>
      </c>
      <c r="S7" s="46">
        <v>1.2</v>
      </c>
      <c r="T7" s="48">
        <v>46</v>
      </c>
      <c r="U7" s="62">
        <v>58.55</v>
      </c>
      <c r="V7" s="63"/>
      <c r="W7" s="63"/>
      <c r="X7" s="63">
        <v>28.4</v>
      </c>
      <c r="Y7" s="64">
        <v>15</v>
      </c>
      <c r="Z7" s="78">
        <v>54.6</v>
      </c>
      <c r="AA7" s="79">
        <v>2</v>
      </c>
      <c r="AB7" s="79">
        <v>1.894</v>
      </c>
      <c r="AC7" s="79">
        <v>10.472</v>
      </c>
      <c r="AD7" s="80"/>
      <c r="AE7" s="81">
        <v>24</v>
      </c>
      <c r="AF7" s="88">
        <v>37.2</v>
      </c>
      <c r="AG7" s="89">
        <v>20</v>
      </c>
      <c r="AH7" s="89">
        <v>1</v>
      </c>
      <c r="AI7" s="89">
        <v>89.5</v>
      </c>
      <c r="AJ7" s="89">
        <v>5.8</v>
      </c>
      <c r="AK7" s="89">
        <v>1.5</v>
      </c>
      <c r="AL7" s="89">
        <v>7</v>
      </c>
      <c r="AM7" s="90">
        <v>22</v>
      </c>
      <c r="AN7" s="100">
        <v>76.98</v>
      </c>
      <c r="AO7" s="63">
        <v>5</v>
      </c>
      <c r="AP7" s="63">
        <v>121.1</v>
      </c>
      <c r="AQ7" s="63"/>
      <c r="AR7" s="63">
        <v>1.5</v>
      </c>
      <c r="AS7" s="63"/>
      <c r="AT7" s="101">
        <v>6</v>
      </c>
      <c r="AU7" s="109">
        <v>57.8</v>
      </c>
      <c r="AV7" s="80">
        <v>2</v>
      </c>
      <c r="AW7" s="80">
        <v>145.5</v>
      </c>
      <c r="AX7" s="80"/>
      <c r="AY7" s="80"/>
      <c r="AZ7" s="80"/>
      <c r="BA7" s="80"/>
      <c r="BB7" s="110">
        <v>8</v>
      </c>
      <c r="BC7" s="139">
        <v>127.4</v>
      </c>
      <c r="BD7" s="140">
        <v>12</v>
      </c>
      <c r="BE7" s="140">
        <v>157</v>
      </c>
      <c r="BF7" s="140"/>
      <c r="BG7" s="140"/>
      <c r="BH7" s="140">
        <v>1</v>
      </c>
      <c r="BI7" s="140"/>
      <c r="BJ7" s="140"/>
      <c r="BK7" s="141">
        <v>6</v>
      </c>
      <c r="BL7" s="153">
        <v>53.1</v>
      </c>
      <c r="BM7" s="154">
        <v>1</v>
      </c>
      <c r="BN7" s="154">
        <v>42</v>
      </c>
      <c r="BO7" s="154"/>
      <c r="BP7" s="154"/>
      <c r="BQ7" s="154"/>
      <c r="BR7" s="154">
        <v>22.2</v>
      </c>
      <c r="BS7" s="155">
        <v>5</v>
      </c>
      <c r="BT7" s="170"/>
      <c r="BU7" s="171">
        <v>1</v>
      </c>
      <c r="BV7" s="171"/>
      <c r="BW7" s="171"/>
      <c r="BX7" s="171"/>
      <c r="BY7" s="171">
        <v>17.7</v>
      </c>
      <c r="BZ7" s="171">
        <v>8.7</v>
      </c>
      <c r="CA7" s="172">
        <v>3</v>
      </c>
      <c r="CB7" s="191"/>
      <c r="CC7" s="192"/>
      <c r="CD7" s="29">
        <f>B7+E7+N7+U7+Z7+AF7+AN7+AU7+BC7+BL7</f>
        <v>614.6300000000001</v>
      </c>
      <c r="CE7" s="30">
        <f>C7+F7+O7+V7+AA7+AG7+AO7+AV7+BD7+BM7+BU7</f>
        <v>308</v>
      </c>
      <c r="CF7" s="30">
        <f aca="true" t="shared" si="1" ref="CF7:CF13">W7+AI7+AP7+AW7+BE7+BN7</f>
        <v>555.1</v>
      </c>
      <c r="CG7" s="30">
        <f>G7+P7+AH7+BH7</f>
        <v>5</v>
      </c>
      <c r="CH7" s="30">
        <f aca="true" t="shared" si="2" ref="CH7:CH14">AX7+BF7+BO7</f>
        <v>0</v>
      </c>
      <c r="CI7" s="121">
        <f aca="true" t="shared" si="3" ref="CI7:CI14">J7+S7+AB7+AJ7+AQ7+AY7+BG7+BP7</f>
        <v>8.894</v>
      </c>
      <c r="CJ7" s="30">
        <f>H7+Q7+X7+AC7+AK7+AR7+AZ7+BI7+BQ7+BY7+CB7</f>
        <v>87.872</v>
      </c>
      <c r="CK7" s="30">
        <f>I7+R7+AD7+AL7+AS7+BA7+BJ7+BR7+BZ7</f>
        <v>64.4</v>
      </c>
      <c r="CL7" s="30">
        <f t="shared" si="0"/>
        <v>155</v>
      </c>
      <c r="CM7" s="127">
        <f aca="true" t="shared" si="4" ref="CM7:CM14">L7</f>
        <v>0</v>
      </c>
    </row>
    <row r="8" spans="1:91" ht="30" customHeight="1">
      <c r="A8" s="4" t="s">
        <v>4</v>
      </c>
      <c r="B8" s="12">
        <v>5</v>
      </c>
      <c r="C8" s="13">
        <v>3</v>
      </c>
      <c r="D8" s="14">
        <v>1</v>
      </c>
      <c r="E8" s="29">
        <v>59.6</v>
      </c>
      <c r="F8" s="30">
        <v>42</v>
      </c>
      <c r="G8" s="30"/>
      <c r="H8" s="30">
        <v>11.5</v>
      </c>
      <c r="I8" s="30">
        <v>40.53</v>
      </c>
      <c r="J8" s="30"/>
      <c r="K8" s="30">
        <v>17</v>
      </c>
      <c r="L8" s="30">
        <v>2</v>
      </c>
      <c r="M8" s="31"/>
      <c r="N8" s="45">
        <v>35.3</v>
      </c>
      <c r="O8" s="46">
        <v>80</v>
      </c>
      <c r="P8" s="46"/>
      <c r="Q8" s="46">
        <v>21.87</v>
      </c>
      <c r="R8" s="47">
        <v>16.5</v>
      </c>
      <c r="S8" s="46"/>
      <c r="T8" s="48">
        <v>31</v>
      </c>
      <c r="U8" s="62"/>
      <c r="V8" s="63">
        <v>14</v>
      </c>
      <c r="W8" s="63"/>
      <c r="X8" s="63"/>
      <c r="Y8" s="64">
        <v>12</v>
      </c>
      <c r="Z8" s="78">
        <v>8.8</v>
      </c>
      <c r="AA8" s="79">
        <v>76</v>
      </c>
      <c r="AB8" s="79"/>
      <c r="AC8" s="79"/>
      <c r="AD8" s="80"/>
      <c r="AE8" s="81">
        <v>53</v>
      </c>
      <c r="AF8" s="88">
        <v>42.1</v>
      </c>
      <c r="AG8" s="89">
        <v>63</v>
      </c>
      <c r="AH8" s="89"/>
      <c r="AI8" s="89"/>
      <c r="AJ8" s="89"/>
      <c r="AK8" s="89">
        <v>5.7</v>
      </c>
      <c r="AL8" s="89">
        <v>20.8</v>
      </c>
      <c r="AM8" s="90">
        <v>37</v>
      </c>
      <c r="AN8" s="100"/>
      <c r="AO8" s="63">
        <v>4</v>
      </c>
      <c r="AP8" s="63">
        <v>20</v>
      </c>
      <c r="AQ8" s="63"/>
      <c r="AR8" s="63">
        <v>15.7</v>
      </c>
      <c r="AS8" s="63">
        <v>19.55</v>
      </c>
      <c r="AT8" s="101">
        <v>23</v>
      </c>
      <c r="AU8" s="109">
        <v>30.8</v>
      </c>
      <c r="AV8" s="80">
        <v>4</v>
      </c>
      <c r="AW8" s="80"/>
      <c r="AX8" s="80"/>
      <c r="AY8" s="80"/>
      <c r="AZ8" s="80"/>
      <c r="BA8" s="80"/>
      <c r="BB8" s="110">
        <v>21</v>
      </c>
      <c r="BC8" s="139"/>
      <c r="BD8" s="140">
        <v>16</v>
      </c>
      <c r="BE8" s="140">
        <v>230</v>
      </c>
      <c r="BF8" s="140">
        <v>8000</v>
      </c>
      <c r="BG8" s="140"/>
      <c r="BH8" s="140"/>
      <c r="BI8" s="140">
        <v>4.3</v>
      </c>
      <c r="BJ8" s="140">
        <v>12.7</v>
      </c>
      <c r="BK8" s="141">
        <v>42</v>
      </c>
      <c r="BL8" s="153">
        <v>16</v>
      </c>
      <c r="BM8" s="154">
        <v>35</v>
      </c>
      <c r="BN8" s="154"/>
      <c r="BO8" s="154"/>
      <c r="BP8" s="154"/>
      <c r="BQ8" s="154">
        <v>12.2</v>
      </c>
      <c r="BR8" s="154"/>
      <c r="BS8" s="155">
        <v>12</v>
      </c>
      <c r="BT8" s="170"/>
      <c r="BU8" s="171"/>
      <c r="BV8" s="171"/>
      <c r="BW8" s="171"/>
      <c r="BX8" s="171"/>
      <c r="BY8" s="171">
        <v>9</v>
      </c>
      <c r="BZ8" s="171">
        <v>10</v>
      </c>
      <c r="CA8" s="172">
        <v>27</v>
      </c>
      <c r="CB8" s="191">
        <v>17.1</v>
      </c>
      <c r="CC8" s="192"/>
      <c r="CD8" s="29">
        <f aca="true" t="shared" si="5" ref="CD8:CD14">B8+E8+N8+U8+Z8+AF8+AN8+AU8+BC8+BL8</f>
        <v>197.6</v>
      </c>
      <c r="CE8" s="30">
        <f>C8+F8+O8+V8+AA8+AG8+AO8+AV8+BD8+BM8</f>
        <v>337</v>
      </c>
      <c r="CF8" s="30">
        <f t="shared" si="1"/>
        <v>250</v>
      </c>
      <c r="CG8" s="30">
        <f aca="true" t="shared" si="6" ref="CG8:CG13">G8+P8+AH8+BH8</f>
        <v>0</v>
      </c>
      <c r="CH8" s="30">
        <f t="shared" si="2"/>
        <v>8000</v>
      </c>
      <c r="CI8" s="121">
        <f t="shared" si="3"/>
        <v>0</v>
      </c>
      <c r="CJ8" s="30">
        <f>H8+Q8+X8+AC8+AK8+AR8+AZ8+BI8+BQ8+BY8+CB8</f>
        <v>97.37</v>
      </c>
      <c r="CK8" s="30">
        <f>I8+R8+AD8+AL8+AS8+BA8+BJ8+BR8+BZ8</f>
        <v>120.08</v>
      </c>
      <c r="CL8" s="173">
        <f t="shared" si="0"/>
        <v>276</v>
      </c>
      <c r="CM8" s="127">
        <f t="shared" si="4"/>
        <v>2</v>
      </c>
    </row>
    <row r="9" spans="1:91" ht="30" customHeight="1">
      <c r="A9" s="4" t="s">
        <v>5</v>
      </c>
      <c r="B9" s="12">
        <v>23</v>
      </c>
      <c r="C9" s="13"/>
      <c r="D9" s="14"/>
      <c r="E9" s="29">
        <v>59.2</v>
      </c>
      <c r="F9" s="30">
        <v>14</v>
      </c>
      <c r="G9" s="30">
        <v>1</v>
      </c>
      <c r="H9" s="30"/>
      <c r="I9" s="30">
        <v>21.1</v>
      </c>
      <c r="J9" s="30"/>
      <c r="K9" s="30">
        <v>5</v>
      </c>
      <c r="L9" s="30"/>
      <c r="M9" s="31"/>
      <c r="N9" s="45">
        <v>20.3</v>
      </c>
      <c r="O9" s="46">
        <v>48</v>
      </c>
      <c r="P9" s="46">
        <v>1</v>
      </c>
      <c r="Q9" s="46"/>
      <c r="R9" s="47"/>
      <c r="S9" s="46"/>
      <c r="T9" s="48">
        <v>14</v>
      </c>
      <c r="U9" s="62">
        <v>20.7</v>
      </c>
      <c r="V9" s="63"/>
      <c r="W9" s="63"/>
      <c r="X9" s="63"/>
      <c r="Y9" s="64">
        <v>4</v>
      </c>
      <c r="Z9" s="78">
        <v>11.5</v>
      </c>
      <c r="AA9" s="79">
        <v>85</v>
      </c>
      <c r="AB9" s="79"/>
      <c r="AC9" s="79"/>
      <c r="AD9" s="80"/>
      <c r="AE9" s="81">
        <v>9</v>
      </c>
      <c r="AF9" s="88">
        <v>21.7</v>
      </c>
      <c r="AG9" s="89">
        <v>113</v>
      </c>
      <c r="AH9" s="89"/>
      <c r="AI9" s="89"/>
      <c r="AJ9" s="89"/>
      <c r="AK9" s="89"/>
      <c r="AL9" s="89"/>
      <c r="AM9" s="90">
        <v>10</v>
      </c>
      <c r="AN9" s="100"/>
      <c r="AO9" s="63"/>
      <c r="AP9" s="63"/>
      <c r="AQ9" s="63"/>
      <c r="AR9" s="63">
        <v>12.5</v>
      </c>
      <c r="AS9" s="63"/>
      <c r="AT9" s="101">
        <v>2</v>
      </c>
      <c r="AU9" s="109"/>
      <c r="AV9" s="80">
        <v>6</v>
      </c>
      <c r="AW9" s="80"/>
      <c r="AX9" s="80"/>
      <c r="AY9" s="80"/>
      <c r="AZ9" s="80"/>
      <c r="BA9" s="80"/>
      <c r="BB9" s="110">
        <v>9</v>
      </c>
      <c r="BC9" s="139"/>
      <c r="BD9" s="140">
        <v>19</v>
      </c>
      <c r="BE9" s="140"/>
      <c r="BF9" s="140"/>
      <c r="BG9" s="140"/>
      <c r="BH9" s="140"/>
      <c r="BI9" s="140"/>
      <c r="BJ9" s="140"/>
      <c r="BK9" s="141">
        <v>14</v>
      </c>
      <c r="BL9" s="153"/>
      <c r="BM9" s="154"/>
      <c r="BN9" s="154">
        <v>67</v>
      </c>
      <c r="BO9" s="154"/>
      <c r="BP9" s="154"/>
      <c r="BQ9" s="154">
        <v>5</v>
      </c>
      <c r="BR9" s="154"/>
      <c r="BS9" s="155"/>
      <c r="BT9" s="170"/>
      <c r="BU9" s="171">
        <v>7</v>
      </c>
      <c r="BV9" s="171">
        <v>69</v>
      </c>
      <c r="BW9" s="171"/>
      <c r="BX9" s="171"/>
      <c r="BY9" s="171"/>
      <c r="BZ9" s="171"/>
      <c r="CA9" s="172">
        <v>3</v>
      </c>
      <c r="CB9" s="191"/>
      <c r="CC9" s="192"/>
      <c r="CD9" s="29">
        <f t="shared" si="5"/>
        <v>156.39999999999998</v>
      </c>
      <c r="CE9" s="30">
        <f>C9+F9+O9+V9+AA9+AG9+AO9+AV9+BD9+BM9+BU9</f>
        <v>292</v>
      </c>
      <c r="CF9" s="30">
        <f>W9+AI9+AP9+AW9+BE9+BN9+BV9</f>
        <v>136</v>
      </c>
      <c r="CG9" s="30">
        <f t="shared" si="6"/>
        <v>2</v>
      </c>
      <c r="CH9" s="30">
        <f t="shared" si="2"/>
        <v>0</v>
      </c>
      <c r="CI9" s="121">
        <f t="shared" si="3"/>
        <v>0</v>
      </c>
      <c r="CJ9" s="30">
        <f>H9+Q9+X9+AC9+AK9+AR9+AZ9+BI9+BQ9+CB9</f>
        <v>17.5</v>
      </c>
      <c r="CK9" s="30">
        <f>I9+R9+AD9+AL9+AS9+BA9+BJ9+BR9</f>
        <v>21.1</v>
      </c>
      <c r="CL9" s="30">
        <f t="shared" si="0"/>
        <v>70</v>
      </c>
      <c r="CM9" s="127">
        <f t="shared" si="4"/>
        <v>0</v>
      </c>
    </row>
    <row r="10" spans="1:91" ht="30" customHeight="1">
      <c r="A10" s="4" t="s">
        <v>6</v>
      </c>
      <c r="B10" s="12">
        <v>18</v>
      </c>
      <c r="C10" s="13">
        <v>2</v>
      </c>
      <c r="D10" s="14">
        <v>5</v>
      </c>
      <c r="E10" s="29">
        <v>39.4</v>
      </c>
      <c r="F10" s="30">
        <v>45</v>
      </c>
      <c r="G10" s="30">
        <v>3</v>
      </c>
      <c r="H10" s="30"/>
      <c r="I10" s="30">
        <v>14</v>
      </c>
      <c r="J10" s="30">
        <v>0.183</v>
      </c>
      <c r="K10" s="30">
        <v>19</v>
      </c>
      <c r="L10" s="30">
        <v>2</v>
      </c>
      <c r="M10" s="31">
        <v>1</v>
      </c>
      <c r="N10" s="45">
        <v>49.65</v>
      </c>
      <c r="O10" s="46">
        <v>273</v>
      </c>
      <c r="P10" s="46"/>
      <c r="Q10" s="46">
        <v>9.5</v>
      </c>
      <c r="R10" s="47"/>
      <c r="S10" s="46">
        <v>0.5</v>
      </c>
      <c r="T10" s="48">
        <v>33</v>
      </c>
      <c r="U10" s="62">
        <v>21.1</v>
      </c>
      <c r="V10" s="63">
        <v>13</v>
      </c>
      <c r="W10" s="63"/>
      <c r="X10" s="63"/>
      <c r="Y10" s="64">
        <v>16</v>
      </c>
      <c r="Z10" s="78">
        <v>35.45</v>
      </c>
      <c r="AA10" s="79">
        <v>4</v>
      </c>
      <c r="AB10" s="79"/>
      <c r="AC10" s="79"/>
      <c r="AD10" s="80"/>
      <c r="AE10" s="81">
        <v>15</v>
      </c>
      <c r="AF10" s="88">
        <v>40</v>
      </c>
      <c r="AG10" s="89">
        <v>25</v>
      </c>
      <c r="AH10" s="89"/>
      <c r="AI10" s="89"/>
      <c r="AJ10" s="89"/>
      <c r="AK10" s="89">
        <v>24.3</v>
      </c>
      <c r="AL10" s="89">
        <v>2</v>
      </c>
      <c r="AM10" s="90">
        <v>20</v>
      </c>
      <c r="AN10" s="100"/>
      <c r="AO10" s="63">
        <v>4</v>
      </c>
      <c r="AP10" s="63">
        <v>57</v>
      </c>
      <c r="AQ10" s="63"/>
      <c r="AR10" s="63">
        <v>19.1</v>
      </c>
      <c r="AS10" s="63">
        <v>9</v>
      </c>
      <c r="AT10" s="101">
        <v>11</v>
      </c>
      <c r="AU10" s="109"/>
      <c r="AV10" s="80"/>
      <c r="AW10" s="80"/>
      <c r="AX10" s="80">
        <v>12423</v>
      </c>
      <c r="AY10" s="80"/>
      <c r="AZ10" s="80"/>
      <c r="BA10" s="117">
        <v>7.85</v>
      </c>
      <c r="BB10" s="110">
        <v>9</v>
      </c>
      <c r="BC10" s="139">
        <v>5</v>
      </c>
      <c r="BD10" s="140"/>
      <c r="BE10" s="140"/>
      <c r="BF10" s="140">
        <v>19270</v>
      </c>
      <c r="BG10" s="140"/>
      <c r="BH10" s="140"/>
      <c r="BI10" s="140">
        <v>10.4</v>
      </c>
      <c r="BJ10" s="140"/>
      <c r="BK10" s="141">
        <v>15</v>
      </c>
      <c r="BL10" s="153"/>
      <c r="BM10" s="154">
        <v>4</v>
      </c>
      <c r="BN10" s="154"/>
      <c r="BO10" s="154"/>
      <c r="BP10" s="154"/>
      <c r="BQ10" s="154">
        <v>3</v>
      </c>
      <c r="BR10" s="154">
        <v>19.5</v>
      </c>
      <c r="BS10" s="155">
        <v>4</v>
      </c>
      <c r="BT10" s="170"/>
      <c r="BU10" s="171">
        <v>2</v>
      </c>
      <c r="BV10" s="171"/>
      <c r="BW10" s="171"/>
      <c r="BX10" s="171"/>
      <c r="BY10" s="171">
        <v>5.8</v>
      </c>
      <c r="BZ10" s="171">
        <v>4.5</v>
      </c>
      <c r="CA10" s="172">
        <v>14</v>
      </c>
      <c r="CB10" s="191">
        <v>14.9</v>
      </c>
      <c r="CC10" s="192">
        <v>4</v>
      </c>
      <c r="CD10" s="29">
        <f t="shared" si="5"/>
        <v>208.60000000000002</v>
      </c>
      <c r="CE10" s="30">
        <f>C10+F10+O10+V10+AA10+AG10+AO10+AV10+BD10+BM10+BU10</f>
        <v>372</v>
      </c>
      <c r="CF10" s="30">
        <f t="shared" si="1"/>
        <v>57</v>
      </c>
      <c r="CG10" s="30">
        <f t="shared" si="6"/>
        <v>3</v>
      </c>
      <c r="CH10" s="30">
        <f t="shared" si="2"/>
        <v>31693</v>
      </c>
      <c r="CI10" s="121">
        <f t="shared" si="3"/>
        <v>0.683</v>
      </c>
      <c r="CJ10" s="30">
        <f>H10+Q10+X10+AC10+AK10+AR10+AZ10+BI10+BQ10+BY10+CB10</f>
        <v>87</v>
      </c>
      <c r="CK10" s="121">
        <f>I10+R10+AD10+AL10+AS10+BA10+BJ10+BR10+BZ10</f>
        <v>56.85</v>
      </c>
      <c r="CL10" s="30">
        <f>D10+K10+T10+Y10+AE10+AM10+AT10+BB10+BK10+BS10+CA10+CC10</f>
        <v>165</v>
      </c>
      <c r="CM10" s="127">
        <f t="shared" si="4"/>
        <v>2</v>
      </c>
    </row>
    <row r="11" spans="1:91" ht="30" customHeight="1">
      <c r="A11" s="4" t="s">
        <v>7</v>
      </c>
      <c r="B11" s="12">
        <v>6</v>
      </c>
      <c r="C11" s="13">
        <v>1</v>
      </c>
      <c r="D11" s="14">
        <v>1</v>
      </c>
      <c r="E11" s="29">
        <v>58.6</v>
      </c>
      <c r="F11" s="30">
        <v>57</v>
      </c>
      <c r="G11" s="30">
        <v>2</v>
      </c>
      <c r="H11" s="30">
        <v>13</v>
      </c>
      <c r="I11" s="30"/>
      <c r="J11" s="30"/>
      <c r="K11" s="30">
        <v>178</v>
      </c>
      <c r="L11" s="30"/>
      <c r="M11" s="31"/>
      <c r="N11" s="45">
        <v>59.6</v>
      </c>
      <c r="O11" s="46">
        <v>94</v>
      </c>
      <c r="P11" s="46"/>
      <c r="Q11" s="46">
        <v>25.2</v>
      </c>
      <c r="R11" s="47">
        <v>2.2</v>
      </c>
      <c r="S11" s="46"/>
      <c r="T11" s="48">
        <v>85</v>
      </c>
      <c r="U11" s="62"/>
      <c r="V11" s="63">
        <v>206</v>
      </c>
      <c r="W11" s="63"/>
      <c r="X11" s="63"/>
      <c r="Y11" s="64">
        <v>86</v>
      </c>
      <c r="Z11" s="78"/>
      <c r="AA11" s="79">
        <v>2</v>
      </c>
      <c r="AB11" s="79"/>
      <c r="AC11" s="79">
        <v>7.4</v>
      </c>
      <c r="AD11" s="80"/>
      <c r="AE11" s="81">
        <v>15</v>
      </c>
      <c r="AF11" s="88">
        <v>21.8</v>
      </c>
      <c r="AG11" s="89">
        <v>239</v>
      </c>
      <c r="AH11" s="89"/>
      <c r="AI11" s="89">
        <v>12</v>
      </c>
      <c r="AJ11" s="89"/>
      <c r="AK11" s="89">
        <v>3.1</v>
      </c>
      <c r="AL11" s="89">
        <v>25.6</v>
      </c>
      <c r="AM11" s="90">
        <v>28</v>
      </c>
      <c r="AN11" s="100">
        <v>22.6</v>
      </c>
      <c r="AO11" s="63">
        <v>15</v>
      </c>
      <c r="AP11" s="63"/>
      <c r="AQ11" s="63"/>
      <c r="AR11" s="63">
        <v>12.15</v>
      </c>
      <c r="AS11" s="63">
        <v>32.75</v>
      </c>
      <c r="AT11" s="101">
        <v>2</v>
      </c>
      <c r="AU11" s="109"/>
      <c r="AV11" s="80"/>
      <c r="AW11" s="80"/>
      <c r="AX11" s="80"/>
      <c r="AY11" s="80"/>
      <c r="AZ11" s="117">
        <v>5.62</v>
      </c>
      <c r="BA11" s="117">
        <v>29.58</v>
      </c>
      <c r="BB11" s="110">
        <v>5</v>
      </c>
      <c r="BC11" s="139"/>
      <c r="BD11" s="140">
        <v>2</v>
      </c>
      <c r="BE11" s="140"/>
      <c r="BF11" s="140"/>
      <c r="BG11" s="140">
        <v>0.335</v>
      </c>
      <c r="BH11" s="140"/>
      <c r="BI11" s="140">
        <v>8.7</v>
      </c>
      <c r="BJ11" s="140"/>
      <c r="BK11" s="141">
        <v>111</v>
      </c>
      <c r="BL11" s="153">
        <v>21.25</v>
      </c>
      <c r="BM11" s="154"/>
      <c r="BN11" s="154"/>
      <c r="BO11" s="154"/>
      <c r="BP11" s="154"/>
      <c r="BQ11" s="154">
        <v>2</v>
      </c>
      <c r="BR11" s="154">
        <v>18.2</v>
      </c>
      <c r="BS11" s="155"/>
      <c r="BT11" s="170">
        <v>9.5</v>
      </c>
      <c r="BU11" s="171">
        <v>4</v>
      </c>
      <c r="BV11" s="171"/>
      <c r="BW11" s="171"/>
      <c r="BX11" s="171">
        <v>0.225</v>
      </c>
      <c r="BY11" s="171">
        <v>2.4</v>
      </c>
      <c r="BZ11" s="171">
        <v>14.8</v>
      </c>
      <c r="CA11" s="172">
        <v>15</v>
      </c>
      <c r="CB11" s="191">
        <v>10.2</v>
      </c>
      <c r="CC11" s="192"/>
      <c r="CD11" s="29">
        <f>B11+E11+N11+U11+Z11+AF11+AN11+AU11+BC11+BL11+BT11</f>
        <v>199.35</v>
      </c>
      <c r="CE11" s="30">
        <f>C11+F11+O11+V11+AA11+AG11+AO11+AV11+BD11+BM11+BU11</f>
        <v>620</v>
      </c>
      <c r="CF11" s="30">
        <f t="shared" si="1"/>
        <v>12</v>
      </c>
      <c r="CG11" s="30">
        <f t="shared" si="6"/>
        <v>2</v>
      </c>
      <c r="CH11" s="30">
        <f t="shared" si="2"/>
        <v>0</v>
      </c>
      <c r="CI11" s="121">
        <f>J11+S11+AB11+AJ11+AQ11+AY11+BG11+BP11+BX11</f>
        <v>0.56</v>
      </c>
      <c r="CJ11" s="121">
        <f>H11+Q11+X11+AC11+AK11+AR11+AZ11+BI11+BQ11+BY11+CB11</f>
        <v>89.77000000000001</v>
      </c>
      <c r="CK11" s="121">
        <f>I11+R11+AD11+AL11+AS11+BA11+BJ11+BR11+BZ11</f>
        <v>123.13</v>
      </c>
      <c r="CL11" s="30">
        <f t="shared" si="0"/>
        <v>526</v>
      </c>
      <c r="CM11" s="127">
        <f t="shared" si="4"/>
        <v>0</v>
      </c>
    </row>
    <row r="12" spans="1:91" ht="30" customHeight="1">
      <c r="A12" s="4" t="s">
        <v>8</v>
      </c>
      <c r="B12" s="12">
        <v>28.6</v>
      </c>
      <c r="C12" s="13">
        <v>1</v>
      </c>
      <c r="D12" s="14">
        <v>1</v>
      </c>
      <c r="E12" s="29">
        <v>97</v>
      </c>
      <c r="F12" s="30">
        <v>20</v>
      </c>
      <c r="G12" s="30">
        <v>4</v>
      </c>
      <c r="H12" s="30">
        <v>2</v>
      </c>
      <c r="I12" s="30">
        <v>26</v>
      </c>
      <c r="J12" s="30"/>
      <c r="K12" s="30">
        <v>29</v>
      </c>
      <c r="L12" s="30">
        <v>1</v>
      </c>
      <c r="M12" s="31"/>
      <c r="N12" s="45">
        <v>66.1</v>
      </c>
      <c r="O12" s="46">
        <v>14</v>
      </c>
      <c r="P12" s="46">
        <v>2</v>
      </c>
      <c r="Q12" s="46"/>
      <c r="R12" s="47"/>
      <c r="S12" s="46"/>
      <c r="T12" s="48">
        <v>15</v>
      </c>
      <c r="U12" s="62">
        <v>33.3</v>
      </c>
      <c r="V12" s="63">
        <v>5</v>
      </c>
      <c r="W12" s="63">
        <v>134</v>
      </c>
      <c r="X12" s="63"/>
      <c r="Y12" s="64">
        <v>5</v>
      </c>
      <c r="Z12" s="78">
        <v>42.2</v>
      </c>
      <c r="AA12" s="79">
        <v>102</v>
      </c>
      <c r="AB12" s="79"/>
      <c r="AC12" s="79"/>
      <c r="AD12" s="80"/>
      <c r="AE12" s="81">
        <v>59</v>
      </c>
      <c r="AF12" s="88">
        <v>23.9</v>
      </c>
      <c r="AG12" s="89">
        <v>283</v>
      </c>
      <c r="AH12" s="89"/>
      <c r="AI12" s="89">
        <v>34</v>
      </c>
      <c r="AJ12" s="89">
        <v>0.6</v>
      </c>
      <c r="AK12" s="89">
        <v>10.7</v>
      </c>
      <c r="AL12" s="89">
        <v>2.2</v>
      </c>
      <c r="AM12" s="90">
        <v>26</v>
      </c>
      <c r="AN12" s="100"/>
      <c r="AO12" s="63"/>
      <c r="AP12" s="63"/>
      <c r="AQ12" s="63"/>
      <c r="AR12" s="63">
        <v>18.45</v>
      </c>
      <c r="AS12" s="63"/>
      <c r="AT12" s="101">
        <v>6</v>
      </c>
      <c r="AU12" s="109"/>
      <c r="AV12" s="80">
        <v>1</v>
      </c>
      <c r="AW12" s="80"/>
      <c r="AX12" s="80"/>
      <c r="AY12" s="80"/>
      <c r="AZ12" s="117">
        <v>8.5</v>
      </c>
      <c r="BA12" s="117">
        <v>5.5</v>
      </c>
      <c r="BB12" s="110">
        <v>1</v>
      </c>
      <c r="BC12" s="139"/>
      <c r="BD12" s="140">
        <v>3</v>
      </c>
      <c r="BE12" s="140"/>
      <c r="BF12" s="140"/>
      <c r="BG12" s="145">
        <v>0.38</v>
      </c>
      <c r="BH12" s="140"/>
      <c r="BI12" s="140">
        <v>11.9</v>
      </c>
      <c r="BJ12" s="140"/>
      <c r="BK12" s="141">
        <v>7</v>
      </c>
      <c r="BL12" s="153"/>
      <c r="BM12" s="154">
        <v>58</v>
      </c>
      <c r="BN12" s="154"/>
      <c r="BO12" s="154"/>
      <c r="BP12" s="154"/>
      <c r="BQ12" s="154">
        <v>2.4</v>
      </c>
      <c r="BR12" s="154">
        <v>11.2</v>
      </c>
      <c r="BS12" s="155">
        <v>7</v>
      </c>
      <c r="BT12" s="170"/>
      <c r="BU12" s="171"/>
      <c r="BV12" s="171"/>
      <c r="BW12" s="171"/>
      <c r="BX12" s="171"/>
      <c r="BY12" s="171">
        <v>13.4</v>
      </c>
      <c r="BZ12" s="171"/>
      <c r="CA12" s="172">
        <v>18</v>
      </c>
      <c r="CB12" s="191">
        <v>8</v>
      </c>
      <c r="CC12" s="192"/>
      <c r="CD12" s="29">
        <f t="shared" si="5"/>
        <v>291.09999999999997</v>
      </c>
      <c r="CE12" s="30">
        <f>C12+F12+O12+V12+AA12+AG12+AO12+AV12+BD12+BM12</f>
        <v>487</v>
      </c>
      <c r="CF12" s="30">
        <f t="shared" si="1"/>
        <v>168</v>
      </c>
      <c r="CG12" s="30">
        <f t="shared" si="6"/>
        <v>6</v>
      </c>
      <c r="CH12" s="30">
        <f t="shared" si="2"/>
        <v>0</v>
      </c>
      <c r="CI12" s="121">
        <f t="shared" si="3"/>
        <v>0.98</v>
      </c>
      <c r="CJ12" s="121">
        <f>H12+Q12+X12+AC12+AK12+AR12+AZ12+BI12+BQ12+BY12+CB12</f>
        <v>75.35</v>
      </c>
      <c r="CK12" s="30">
        <f>I12+R12+AD12+AL12+AS12+BA12+BJ12+BR12</f>
        <v>44.900000000000006</v>
      </c>
      <c r="CL12" s="30">
        <f t="shared" si="0"/>
        <v>174</v>
      </c>
      <c r="CM12" s="127">
        <f t="shared" si="4"/>
        <v>1</v>
      </c>
    </row>
    <row r="13" spans="1:91" ht="30" customHeight="1">
      <c r="A13" s="4" t="s">
        <v>9</v>
      </c>
      <c r="B13" s="12">
        <v>8</v>
      </c>
      <c r="C13" s="13">
        <v>1</v>
      </c>
      <c r="D13" s="14">
        <v>3</v>
      </c>
      <c r="E13" s="29">
        <v>8</v>
      </c>
      <c r="F13" s="30">
        <v>13</v>
      </c>
      <c r="G13" s="30"/>
      <c r="H13" s="30">
        <v>2</v>
      </c>
      <c r="I13" s="30">
        <v>21</v>
      </c>
      <c r="J13" s="30"/>
      <c r="K13" s="30">
        <v>4</v>
      </c>
      <c r="L13" s="30">
        <v>1</v>
      </c>
      <c r="M13" s="31"/>
      <c r="N13" s="45">
        <v>16</v>
      </c>
      <c r="O13" s="46">
        <v>39</v>
      </c>
      <c r="P13" s="46"/>
      <c r="Q13" s="46"/>
      <c r="R13" s="47"/>
      <c r="S13" s="46"/>
      <c r="T13" s="48">
        <v>13</v>
      </c>
      <c r="U13" s="62"/>
      <c r="V13" s="63"/>
      <c r="W13" s="63"/>
      <c r="X13" s="63"/>
      <c r="Y13" s="64">
        <v>11</v>
      </c>
      <c r="Z13" s="78"/>
      <c r="AA13" s="79">
        <v>12</v>
      </c>
      <c r="AB13" s="79"/>
      <c r="AC13" s="79"/>
      <c r="AD13" s="80"/>
      <c r="AE13" s="81">
        <v>21</v>
      </c>
      <c r="AF13" s="88">
        <v>10</v>
      </c>
      <c r="AG13" s="89">
        <v>31</v>
      </c>
      <c r="AH13" s="89"/>
      <c r="AI13" s="89">
        <v>123</v>
      </c>
      <c r="AJ13" s="89">
        <v>0.72</v>
      </c>
      <c r="AK13" s="89">
        <v>6.6</v>
      </c>
      <c r="AL13" s="89"/>
      <c r="AM13" s="90">
        <v>11</v>
      </c>
      <c r="AN13" s="100">
        <v>8.8</v>
      </c>
      <c r="AO13" s="63"/>
      <c r="AP13" s="63"/>
      <c r="AQ13" s="63"/>
      <c r="AR13" s="63"/>
      <c r="AS13" s="63"/>
      <c r="AT13" s="101">
        <v>8</v>
      </c>
      <c r="AU13" s="109"/>
      <c r="AV13" s="80"/>
      <c r="AW13" s="80"/>
      <c r="AX13" s="118">
        <v>4500</v>
      </c>
      <c r="AY13" s="80"/>
      <c r="AZ13" s="80"/>
      <c r="BA13" s="80"/>
      <c r="BB13" s="110">
        <v>4</v>
      </c>
      <c r="BC13" s="139"/>
      <c r="BD13" s="140"/>
      <c r="BE13" s="140"/>
      <c r="BF13" s="140">
        <v>11420</v>
      </c>
      <c r="BG13" s="140"/>
      <c r="BH13" s="140"/>
      <c r="BI13" s="140"/>
      <c r="BJ13" s="140"/>
      <c r="BK13" s="141">
        <v>3</v>
      </c>
      <c r="BL13" s="153"/>
      <c r="BM13" s="154"/>
      <c r="BN13" s="154"/>
      <c r="BO13" s="154"/>
      <c r="BP13" s="154"/>
      <c r="BQ13" s="154"/>
      <c r="BR13" s="154"/>
      <c r="BS13" s="155">
        <v>5</v>
      </c>
      <c r="BT13" s="170"/>
      <c r="BU13" s="171">
        <v>1</v>
      </c>
      <c r="BV13" s="171"/>
      <c r="BW13" s="171">
        <v>5993</v>
      </c>
      <c r="BX13" s="171">
        <v>0.143</v>
      </c>
      <c r="BY13" s="171"/>
      <c r="BZ13" s="171"/>
      <c r="CA13" s="172"/>
      <c r="CB13" s="191">
        <v>4.8</v>
      </c>
      <c r="CC13" s="192"/>
      <c r="CD13" s="29">
        <f t="shared" si="5"/>
        <v>50.8</v>
      </c>
      <c r="CE13" s="30">
        <f>C13+F13+O13+V13+AA13+AG13+AO13+AV13+BD13+BM13+BU13</f>
        <v>97</v>
      </c>
      <c r="CF13" s="30">
        <f t="shared" si="1"/>
        <v>123</v>
      </c>
      <c r="CG13" s="30">
        <f t="shared" si="6"/>
        <v>0</v>
      </c>
      <c r="CH13" s="174">
        <f>AX13+BF13+BO13+BW13</f>
        <v>21913</v>
      </c>
      <c r="CI13" s="121">
        <f t="shared" si="3"/>
        <v>0.72</v>
      </c>
      <c r="CJ13" s="30">
        <f>H13+Q13+X13+AC13+AK13+AR13+AZ13+BI13+BQ13+CB13</f>
        <v>13.399999999999999</v>
      </c>
      <c r="CK13" s="30">
        <f>I13+R13+AD13+AL13+AS13+BA13+BJ13+BR13</f>
        <v>21</v>
      </c>
      <c r="CL13" s="30">
        <f t="shared" si="0"/>
        <v>83</v>
      </c>
      <c r="CM13" s="127">
        <f t="shared" si="4"/>
        <v>1</v>
      </c>
    </row>
    <row r="14" spans="1:91" ht="30" customHeight="1" thickBot="1">
      <c r="A14" s="5" t="s">
        <v>10</v>
      </c>
      <c r="B14" s="15">
        <v>9.9</v>
      </c>
      <c r="C14" s="16">
        <v>1</v>
      </c>
      <c r="D14" s="17">
        <v>2</v>
      </c>
      <c r="E14" s="32">
        <v>22.5</v>
      </c>
      <c r="F14" s="33">
        <v>30</v>
      </c>
      <c r="G14" s="33">
        <v>1</v>
      </c>
      <c r="H14" s="33"/>
      <c r="I14" s="33">
        <v>27.7</v>
      </c>
      <c r="J14" s="33"/>
      <c r="K14" s="33">
        <v>5</v>
      </c>
      <c r="L14" s="33"/>
      <c r="M14" s="34"/>
      <c r="N14" s="49">
        <v>2</v>
      </c>
      <c r="O14" s="50">
        <v>18</v>
      </c>
      <c r="P14" s="50"/>
      <c r="Q14" s="50">
        <v>32.15</v>
      </c>
      <c r="R14" s="51">
        <v>2</v>
      </c>
      <c r="S14" s="50"/>
      <c r="T14" s="52">
        <v>18</v>
      </c>
      <c r="U14" s="68">
        <v>8.5</v>
      </c>
      <c r="V14" s="69">
        <v>37</v>
      </c>
      <c r="W14" s="69">
        <v>40</v>
      </c>
      <c r="X14" s="69"/>
      <c r="Y14" s="70">
        <v>13</v>
      </c>
      <c r="Z14" s="168">
        <v>32.88</v>
      </c>
      <c r="AA14" s="169">
        <v>2</v>
      </c>
      <c r="AB14" s="83"/>
      <c r="AC14" s="83"/>
      <c r="AD14" s="84"/>
      <c r="AE14" s="85">
        <v>8</v>
      </c>
      <c r="AF14" s="91">
        <v>72.185</v>
      </c>
      <c r="AG14" s="92">
        <v>50</v>
      </c>
      <c r="AH14" s="92">
        <v>1</v>
      </c>
      <c r="AI14" s="92"/>
      <c r="AJ14" s="92"/>
      <c r="AK14" s="92"/>
      <c r="AL14" s="92"/>
      <c r="AM14" s="93">
        <v>18</v>
      </c>
      <c r="AN14" s="102">
        <v>23.25</v>
      </c>
      <c r="AO14" s="69"/>
      <c r="AP14" s="69"/>
      <c r="AQ14" s="69"/>
      <c r="AR14" s="69">
        <v>1.6</v>
      </c>
      <c r="AS14" s="69">
        <v>42</v>
      </c>
      <c r="AT14" s="103">
        <v>3</v>
      </c>
      <c r="AU14" s="111">
        <v>13.3</v>
      </c>
      <c r="AV14" s="112"/>
      <c r="AW14" s="112">
        <v>20.5</v>
      </c>
      <c r="AX14" s="112"/>
      <c r="AY14" s="119">
        <v>0.97</v>
      </c>
      <c r="AZ14" s="112">
        <v>2.1</v>
      </c>
      <c r="BA14" s="112"/>
      <c r="BB14" s="113">
        <v>3</v>
      </c>
      <c r="BC14" s="142"/>
      <c r="BD14" s="143">
        <v>5</v>
      </c>
      <c r="BE14" s="143">
        <v>380</v>
      </c>
      <c r="BF14" s="143"/>
      <c r="BG14" s="143">
        <v>0.535</v>
      </c>
      <c r="BH14" s="143"/>
      <c r="BI14" s="143"/>
      <c r="BJ14" s="143"/>
      <c r="BK14" s="144">
        <v>7</v>
      </c>
      <c r="BL14" s="164">
        <v>2.5</v>
      </c>
      <c r="BM14" s="161">
        <v>3</v>
      </c>
      <c r="BN14" s="161">
        <v>176</v>
      </c>
      <c r="BO14" s="161"/>
      <c r="BP14" s="161"/>
      <c r="BQ14" s="161">
        <v>8.1</v>
      </c>
      <c r="BR14" s="161"/>
      <c r="BS14" s="162">
        <v>3</v>
      </c>
      <c r="BT14" s="184"/>
      <c r="BU14" s="185">
        <v>3</v>
      </c>
      <c r="BV14" s="185">
        <v>133</v>
      </c>
      <c r="BW14" s="185"/>
      <c r="BX14" s="185"/>
      <c r="BY14" s="185">
        <v>6</v>
      </c>
      <c r="BZ14" s="185">
        <v>2.5</v>
      </c>
      <c r="CA14" s="186">
        <v>3</v>
      </c>
      <c r="CB14" s="193"/>
      <c r="CC14" s="194"/>
      <c r="CD14" s="32">
        <f t="shared" si="5"/>
        <v>187.01500000000001</v>
      </c>
      <c r="CE14" s="33">
        <f>C14+F14+O14+V14+AA14+AG14+AO14+AV14+BD14+BM14+BU14</f>
        <v>149</v>
      </c>
      <c r="CF14" s="33">
        <f>W14+AI14+AP14+AW14+BE14+BN14+BV14</f>
        <v>749.5</v>
      </c>
      <c r="CG14" s="33">
        <f>G14+P14+AH14+BH14</f>
        <v>2</v>
      </c>
      <c r="CH14" s="33">
        <f t="shared" si="2"/>
        <v>0</v>
      </c>
      <c r="CI14" s="123">
        <f t="shared" si="3"/>
        <v>1.505</v>
      </c>
      <c r="CJ14" s="33">
        <f>H14+Q14+X14+AC14+AK14+AR14+AZ14+BI14+BQ14+BY14+CB14</f>
        <v>49.95</v>
      </c>
      <c r="CK14" s="33">
        <f>I14+R14+AD14+AL14+AS14+BA14+BJ14+BR14+BZ14</f>
        <v>74.2</v>
      </c>
      <c r="CL14" s="33">
        <f t="shared" si="0"/>
        <v>83</v>
      </c>
      <c r="CM14" s="129">
        <f t="shared" si="4"/>
        <v>0</v>
      </c>
    </row>
    <row r="15" spans="1:91" s="2" customFormat="1" ht="35.25" customHeight="1" thickBot="1" thickTop="1">
      <c r="A15" s="6" t="s">
        <v>11</v>
      </c>
      <c r="B15" s="18">
        <f aca="true" t="shared" si="7" ref="B15:M15">SUM(B6:B14)</f>
        <v>129.5</v>
      </c>
      <c r="C15" s="19">
        <f t="shared" si="7"/>
        <v>16</v>
      </c>
      <c r="D15" s="20">
        <f t="shared" si="7"/>
        <v>15</v>
      </c>
      <c r="E15" s="35">
        <f t="shared" si="7"/>
        <v>445.3</v>
      </c>
      <c r="F15" s="36">
        <f t="shared" si="7"/>
        <v>350</v>
      </c>
      <c r="G15" s="36">
        <f t="shared" si="7"/>
        <v>14</v>
      </c>
      <c r="H15" s="36">
        <f t="shared" si="7"/>
        <v>43.7</v>
      </c>
      <c r="I15" s="36">
        <f t="shared" si="7"/>
        <v>226.13</v>
      </c>
      <c r="J15" s="36">
        <f t="shared" si="7"/>
        <v>0.183</v>
      </c>
      <c r="K15" s="36">
        <f t="shared" si="7"/>
        <v>327</v>
      </c>
      <c r="L15" s="36">
        <f t="shared" si="7"/>
        <v>6</v>
      </c>
      <c r="M15" s="37">
        <f t="shared" si="7"/>
        <v>1</v>
      </c>
      <c r="N15" s="53">
        <f aca="true" t="shared" si="8" ref="N15:AT15">SUM(N6:N14)</f>
        <v>351.85</v>
      </c>
      <c r="O15" s="54">
        <f t="shared" si="8"/>
        <v>730</v>
      </c>
      <c r="P15" s="54">
        <f t="shared" si="8"/>
        <v>3</v>
      </c>
      <c r="Q15" s="54">
        <f t="shared" si="8"/>
        <v>118.62</v>
      </c>
      <c r="R15" s="54">
        <f t="shared" si="8"/>
        <v>50.400000000000006</v>
      </c>
      <c r="S15" s="54">
        <f t="shared" si="8"/>
        <v>1.7</v>
      </c>
      <c r="T15" s="55">
        <f t="shared" si="8"/>
        <v>308</v>
      </c>
      <c r="U15" s="65">
        <f t="shared" si="8"/>
        <v>156.95</v>
      </c>
      <c r="V15" s="66">
        <f t="shared" si="8"/>
        <v>283</v>
      </c>
      <c r="W15" s="66">
        <f>SUM(W6:W14)</f>
        <v>174</v>
      </c>
      <c r="X15" s="66">
        <f>SUM(X6:X14)</f>
        <v>28.4</v>
      </c>
      <c r="Y15" s="67">
        <f t="shared" si="8"/>
        <v>174</v>
      </c>
      <c r="Z15" s="114">
        <f t="shared" si="8"/>
        <v>191.43</v>
      </c>
      <c r="AA15" s="115">
        <f t="shared" si="8"/>
        <v>293</v>
      </c>
      <c r="AB15" s="86">
        <f t="shared" si="8"/>
        <v>1.894</v>
      </c>
      <c r="AC15" s="86">
        <f t="shared" si="8"/>
        <v>17.872</v>
      </c>
      <c r="AD15" s="86">
        <f t="shared" si="8"/>
        <v>8</v>
      </c>
      <c r="AE15" s="87">
        <f t="shared" si="8"/>
        <v>288</v>
      </c>
      <c r="AF15" s="94">
        <f aca="true" t="shared" si="9" ref="AF15:AM15">SUM(AF6:AF14)</f>
        <v>304.45500000000004</v>
      </c>
      <c r="AG15" s="95">
        <f t="shared" si="9"/>
        <v>835</v>
      </c>
      <c r="AH15" s="95">
        <f t="shared" si="9"/>
        <v>2</v>
      </c>
      <c r="AI15" s="95">
        <f t="shared" si="9"/>
        <v>386</v>
      </c>
      <c r="AJ15" s="95">
        <f t="shared" si="9"/>
        <v>8.434</v>
      </c>
      <c r="AK15" s="95">
        <f t="shared" si="9"/>
        <v>55.9</v>
      </c>
      <c r="AL15" s="95">
        <f t="shared" si="9"/>
        <v>91.89999999999999</v>
      </c>
      <c r="AM15" s="96">
        <f t="shared" si="9"/>
        <v>193</v>
      </c>
      <c r="AN15" s="65">
        <f t="shared" si="8"/>
        <v>131.63</v>
      </c>
      <c r="AO15" s="66">
        <f>SUM(AO6:AO14)</f>
        <v>36</v>
      </c>
      <c r="AP15" s="66">
        <f>SUM(AP6:AP14)</f>
        <v>245.1</v>
      </c>
      <c r="AQ15" s="105">
        <f>SUM(AQ6:AQ14)</f>
        <v>0.05</v>
      </c>
      <c r="AR15" s="66">
        <f t="shared" si="8"/>
        <v>80.99999999999999</v>
      </c>
      <c r="AS15" s="66">
        <f t="shared" si="8"/>
        <v>103.3</v>
      </c>
      <c r="AT15" s="67">
        <f t="shared" si="8"/>
        <v>152</v>
      </c>
      <c r="AU15" s="114">
        <f aca="true" t="shared" si="10" ref="AU15:BC15">SUM(AU6:AU14)</f>
        <v>101.89999999999999</v>
      </c>
      <c r="AV15" s="115">
        <f t="shared" si="10"/>
        <v>13</v>
      </c>
      <c r="AW15" s="115">
        <f t="shared" si="10"/>
        <v>166</v>
      </c>
      <c r="AX15" s="115">
        <f t="shared" si="10"/>
        <v>16923</v>
      </c>
      <c r="AY15" s="120">
        <f t="shared" si="10"/>
        <v>0.97</v>
      </c>
      <c r="AZ15" s="120">
        <f t="shared" si="10"/>
        <v>20.220000000000002</v>
      </c>
      <c r="BA15" s="115">
        <f t="shared" si="10"/>
        <v>42.93</v>
      </c>
      <c r="BB15" s="116">
        <f t="shared" si="10"/>
        <v>95</v>
      </c>
      <c r="BC15" s="146">
        <f t="shared" si="10"/>
        <v>182.4</v>
      </c>
      <c r="BD15" s="147">
        <f aca="true" t="shared" si="11" ref="BD15:BJ15">SUM(BD6:BD14)</f>
        <v>58</v>
      </c>
      <c r="BE15" s="147">
        <f t="shared" si="11"/>
        <v>923</v>
      </c>
      <c r="BF15" s="147">
        <f t="shared" si="11"/>
        <v>38690</v>
      </c>
      <c r="BG15" s="149">
        <f t="shared" si="11"/>
        <v>1.25</v>
      </c>
      <c r="BH15" s="147">
        <f t="shared" si="11"/>
        <v>1</v>
      </c>
      <c r="BI15" s="147">
        <f t="shared" si="11"/>
        <v>35.3</v>
      </c>
      <c r="BJ15" s="147">
        <f t="shared" si="11"/>
        <v>12.7</v>
      </c>
      <c r="BK15" s="148">
        <f>SUM(BK6:BK14)</f>
        <v>291</v>
      </c>
      <c r="BL15" s="163">
        <f>SUM(BL6:BL14)</f>
        <v>148.85</v>
      </c>
      <c r="BM15" s="159">
        <f>SUM(BM6:BM14)</f>
        <v>101</v>
      </c>
      <c r="BN15" s="159">
        <f>SUM(BN6:BN14)</f>
        <v>285</v>
      </c>
      <c r="BO15" s="159"/>
      <c r="BP15" s="166">
        <f aca="true" t="shared" si="12" ref="BP15:BZ15">SUM(BP6:BP14)</f>
        <v>0.12</v>
      </c>
      <c r="BQ15" s="166">
        <f t="shared" si="12"/>
        <v>39.6</v>
      </c>
      <c r="BR15" s="166">
        <f t="shared" si="12"/>
        <v>71.10000000000001</v>
      </c>
      <c r="BS15" s="160">
        <f t="shared" si="12"/>
        <v>91</v>
      </c>
      <c r="BT15" s="181">
        <f t="shared" si="12"/>
        <v>139.5</v>
      </c>
      <c r="BU15" s="182">
        <f t="shared" si="12"/>
        <v>18</v>
      </c>
      <c r="BV15" s="182">
        <f t="shared" si="12"/>
        <v>202</v>
      </c>
      <c r="BW15" s="182">
        <f t="shared" si="12"/>
        <v>5993</v>
      </c>
      <c r="BX15" s="182">
        <f t="shared" si="12"/>
        <v>1.473</v>
      </c>
      <c r="BY15" s="182">
        <f t="shared" si="12"/>
        <v>54.3</v>
      </c>
      <c r="BZ15" s="182">
        <f t="shared" si="12"/>
        <v>40.5</v>
      </c>
      <c r="CA15" s="183">
        <f>SUM(CA6:CA14)</f>
        <v>174</v>
      </c>
      <c r="CB15" s="195">
        <f>SUM(CB6:CB14)</f>
        <v>74.75</v>
      </c>
      <c r="CC15" s="196"/>
      <c r="CD15" s="35">
        <f>SUM(CD6:CD14)</f>
        <v>2283.765</v>
      </c>
      <c r="CE15" s="36">
        <f aca="true" t="shared" si="13" ref="CE15:CM15">SUM(CE6:CE14)</f>
        <v>2733</v>
      </c>
      <c r="CF15" s="36">
        <f t="shared" si="13"/>
        <v>2381.1</v>
      </c>
      <c r="CG15" s="36">
        <f t="shared" si="13"/>
        <v>20</v>
      </c>
      <c r="CH15" s="36">
        <f t="shared" si="13"/>
        <v>61606</v>
      </c>
      <c r="CI15" s="122">
        <f t="shared" si="13"/>
        <v>15.931000000000001</v>
      </c>
      <c r="CJ15" s="36">
        <f t="shared" si="13"/>
        <v>569.662</v>
      </c>
      <c r="CK15" s="36">
        <f t="shared" si="13"/>
        <v>646.96</v>
      </c>
      <c r="CL15" s="36">
        <f>SUM(CL6:CL14)</f>
        <v>2112</v>
      </c>
      <c r="CM15" s="128">
        <f t="shared" si="13"/>
        <v>6</v>
      </c>
    </row>
    <row r="16" ht="13.5" thickTop="1"/>
  </sheetData>
  <mergeCells count="16">
    <mergeCell ref="BT4:CA4"/>
    <mergeCell ref="A3:C3"/>
    <mergeCell ref="AF4:AM4"/>
    <mergeCell ref="BL4:BS4"/>
    <mergeCell ref="AU4:BB4"/>
    <mergeCell ref="AN4:AT4"/>
    <mergeCell ref="CD4:CM4"/>
    <mergeCell ref="A2:CM2"/>
    <mergeCell ref="A4:A5"/>
    <mergeCell ref="B4:D4"/>
    <mergeCell ref="E4:M4"/>
    <mergeCell ref="N4:T4"/>
    <mergeCell ref="U4:Y4"/>
    <mergeCell ref="Z4:AE4"/>
    <mergeCell ref="BC4:BK4"/>
    <mergeCell ref="CB4:CC4"/>
  </mergeCells>
  <printOptions/>
  <pageMargins left="0.75" right="0.75" top="1" bottom="1" header="0.5" footer="0.5"/>
  <pageSetup horizontalDpi="600" verticalDpi="600" orientation="landscape" paperSize="9" r:id="rId1"/>
  <ignoredErrors>
    <ignoredError sqref="CE7 CK7 CE9:CF9 CE8:CF8 CJ9:CK9 CI11 CD11 CH13 CE12 CJ13 CL10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EYK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BAL</dc:creator>
  <cp:keywords/>
  <dc:description/>
  <cp:lastModifiedBy>pc</cp:lastModifiedBy>
  <cp:lastPrinted>2017-01-04T06:56:21Z</cp:lastPrinted>
  <dcterms:created xsi:type="dcterms:W3CDTF">2013-05-15T11:05:54Z</dcterms:created>
  <dcterms:modified xsi:type="dcterms:W3CDTF">2017-04-13T11:23:17Z</dcterms:modified>
  <cp:category/>
  <cp:version/>
  <cp:contentType/>
  <cp:contentStatus/>
</cp:coreProperties>
</file>